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eptember-22" sheetId="1" r:id="rId1"/>
  </sheets>
  <definedNames/>
  <calcPr fullCalcOnLoad="1"/>
</workbook>
</file>

<file path=xl/sharedStrings.xml><?xml version="1.0" encoding="utf-8"?>
<sst xmlns="http://schemas.openxmlformats.org/spreadsheetml/2006/main" count="177" uniqueCount="149">
  <si>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</si>
  <si>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</si>
  <si>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</si>
  <si>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</si>
  <si>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</si>
  <si>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</si>
  <si>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</si>
  <si>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</si>
  <si>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</si>
  <si>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</si>
  <si>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</si>
  <si>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</si>
  <si>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</si>
  <si>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</si>
  <si>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</si>
  <si>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</si>
  <si>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</si>
  <si>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</si>
  <si>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</si>
  <si>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</si>
  <si>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</si>
  <si>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</si>
  <si>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</si>
  <si>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</si>
  <si>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</si>
  <si>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</si>
  <si>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</si>
  <si>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</si>
  <si>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</si>
  <si>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</si>
  <si>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</si>
  <si>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</si>
  <si>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</si>
  <si>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</si>
  <si>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</si>
  <si>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</si>
  <si>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</si>
  <si>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</si>
  <si>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</si>
  <si>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</si>
  <si>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</si>
  <si>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</si>
  <si>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</si>
  <si>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</si>
  <si>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</si>
  <si>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</si>
  <si>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</si>
  <si>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</si>
  <si>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</si>
  <si>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</si>
  <si>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</si>
  <si>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TOTAL DEDUCTIONS</t>
  </si>
  <si>
    <t>NET  SALARY</t>
  </si>
  <si>
    <t>REMARKS</t>
  </si>
  <si>
    <t>PGT (BIO)</t>
  </si>
  <si>
    <t>Renu Bala</t>
  </si>
  <si>
    <t>PGT(Phy)</t>
  </si>
  <si>
    <t>PGT(Maths)</t>
  </si>
  <si>
    <t>Raj Kumar</t>
  </si>
  <si>
    <t>PGT (HINDI)</t>
  </si>
  <si>
    <t>Swati Bansal</t>
  </si>
  <si>
    <t>PGT (CS)</t>
  </si>
  <si>
    <t>Shaloo Balouria</t>
  </si>
  <si>
    <t>Mahesh Kumari</t>
  </si>
  <si>
    <t>PGT(ENG)</t>
  </si>
  <si>
    <t>Jatinder kaur</t>
  </si>
  <si>
    <t>PGT(CHEM.)</t>
  </si>
  <si>
    <t>Sanjay Kumar</t>
  </si>
  <si>
    <t>TGT (MATH)</t>
  </si>
  <si>
    <t>TGT(Maths)</t>
  </si>
  <si>
    <t>Jatinder K Pawar</t>
  </si>
  <si>
    <t>TGT (HINDI)</t>
  </si>
  <si>
    <t>Ram Pal</t>
  </si>
  <si>
    <t>TGT(SKT)</t>
  </si>
  <si>
    <t>Rashmi</t>
  </si>
  <si>
    <t>TGT (BIO)</t>
  </si>
  <si>
    <t>Meena Mittal</t>
  </si>
  <si>
    <t>TGT(S.ST)</t>
  </si>
  <si>
    <t>TGT (SST)</t>
  </si>
  <si>
    <t>Hem Lata</t>
  </si>
  <si>
    <t>Ruchi Garg</t>
  </si>
  <si>
    <t>TGT(ENG)</t>
  </si>
  <si>
    <t xml:space="preserve">Suman Parsheera </t>
  </si>
  <si>
    <t>LIBRARIAN</t>
  </si>
  <si>
    <t>DRG TR</t>
  </si>
  <si>
    <t>TGT(WE)</t>
  </si>
  <si>
    <t>Sanju  Sundi</t>
  </si>
  <si>
    <t>HM</t>
  </si>
  <si>
    <t>PRT</t>
  </si>
  <si>
    <t>Kavita Verma</t>
  </si>
  <si>
    <t>Santwana Vashist</t>
  </si>
  <si>
    <t>Neena Rani Sharma</t>
  </si>
  <si>
    <t>Vinita Sharma</t>
  </si>
  <si>
    <t>Ram Lal</t>
  </si>
  <si>
    <t>Vikram Kumar</t>
  </si>
  <si>
    <t>Shobha Sharma</t>
  </si>
  <si>
    <t>Nirupma Sharma</t>
  </si>
  <si>
    <t>SUB STAFF</t>
  </si>
  <si>
    <t>Kulwant Singh</t>
  </si>
  <si>
    <t>Balbir Singh</t>
  </si>
  <si>
    <t>Chandrawati</t>
  </si>
  <si>
    <t>Navneet Kaur</t>
  </si>
  <si>
    <t>Neha Dogra</t>
  </si>
  <si>
    <t>SURENDER KUMAR PAHWA</t>
  </si>
  <si>
    <t>Madhu Dingra</t>
  </si>
  <si>
    <t>PGT(Commer)</t>
  </si>
  <si>
    <t>CHANDER LEKHA</t>
  </si>
  <si>
    <t>Meenu Aggarwal</t>
  </si>
  <si>
    <t>ASO</t>
  </si>
  <si>
    <t>SAPNA SHARMA</t>
  </si>
  <si>
    <t>OTHER DEDUCTIONS IF ANY/audit recovery</t>
  </si>
  <si>
    <t>Supriya Biswas</t>
  </si>
  <si>
    <t>N.K.GOEL</t>
  </si>
  <si>
    <t>Aniamika</t>
  </si>
  <si>
    <t>Sheela Rani Pathania</t>
  </si>
  <si>
    <t>Kiran Kumari</t>
  </si>
  <si>
    <t>TGT(BIO)</t>
  </si>
  <si>
    <t xml:space="preserve">JYOTSNA </t>
  </si>
  <si>
    <t>Annual membership contribution to respective Associations</t>
  </si>
  <si>
    <t>OTHER  REMITTANCES</t>
  </si>
  <si>
    <t>NISHA</t>
  </si>
  <si>
    <t>vikash sharma</t>
  </si>
  <si>
    <t>TGT(HINDI)</t>
  </si>
  <si>
    <t>REKHA VERMA</t>
  </si>
  <si>
    <t>MUSIC</t>
  </si>
  <si>
    <t>DIMPLE</t>
  </si>
  <si>
    <t>RATAN KUMAR</t>
  </si>
  <si>
    <t>RAJNI GANDHA</t>
  </si>
  <si>
    <t>TGT(PHE)</t>
  </si>
  <si>
    <t>NEELA DEVI NEGI</t>
  </si>
  <si>
    <t>PARDEEP KUMAR</t>
  </si>
  <si>
    <t>PGT(ECON)</t>
  </si>
  <si>
    <t>SANJAY SINGH</t>
  </si>
  <si>
    <t>TGT(MATHS)</t>
  </si>
  <si>
    <t>SUSHIL KUMAR</t>
  </si>
  <si>
    <t>RAVINDRA KAUR</t>
  </si>
  <si>
    <t>JSA</t>
  </si>
  <si>
    <t>DINESH KUMAR</t>
  </si>
  <si>
    <t>TGT(SST)</t>
  </si>
  <si>
    <t>Garima  Bhatt</t>
  </si>
  <si>
    <t>Karnail Singh Pathania</t>
  </si>
  <si>
    <t>PRINCIPAL</t>
  </si>
  <si>
    <t>10 DAYSHPL (FROM 01.09.2022 TO 07.09.2022)
13.09.22 TO 15.09.22</t>
  </si>
  <si>
    <t>2 DAYS HPL(16.9.22 TO 17.09.22)</t>
  </si>
  <si>
    <t xml:space="preserve">                                                                    PAY BILL FOR THE MONTH OF September 2022                                          PAY BILL NO 06                  </t>
  </si>
  <si>
    <t>CCL FROM  19.09.22 TO 24.09.22</t>
  </si>
  <si>
    <t>RELIEVED IN A/N OF 15.09.22</t>
  </si>
  <si>
    <t>4 DAYS HPL(14.9.22 TO 15.09.22)
(21.09.22 &amp; 22.09.2022)</t>
  </si>
  <si>
    <t>ReliEVED IN A/N OF 19.09.22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</si>
</sst>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20"/>
      <name val="Calibri"/>
      <family val="2"/>
    </font>
    <font>
      <sz val="15"/>
      <name val="Arial"/>
      <family val="2"/>
    </font>
    <font>
      <b/>
      <sz val="15"/>
      <name val="Arial"/>
      <family val="2"/>
    </font>
    <font>
      <sz val="15"/>
      <name val="Calibri"/>
      <family val="2"/>
    </font>
    <font>
      <sz val="15"/>
      <color indexed="10"/>
      <name val="Arial"/>
      <family val="2"/>
    </font>
    <font>
      <sz val="15"/>
      <color indexed="10"/>
      <name val="Calibri"/>
      <family val="2"/>
    </font>
    <font>
      <b/>
      <sz val="15"/>
      <name val="Calibri"/>
      <family val="2"/>
    </font>
    <font>
      <b/>
      <sz val="15"/>
      <color indexed="10"/>
      <name val="Arial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rial"/>
      <family val="2"/>
    </font>
    <font>
      <sz val="15"/>
      <color rgb="FFFF0000"/>
      <name val="Calibri"/>
      <family val="2"/>
    </font>
    <font>
      <b/>
      <sz val="15"/>
      <color rgb="FFFF0000"/>
      <name val="Arial"/>
      <family val="2"/>
    </font>
    <font>
      <sz val="1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3" fillId="33" borderId="12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vertical="center" textRotation="90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34" borderId="11" xfId="0" applyFont="1" applyFill="1" applyBorder="1" applyAlignment="1" applyProtection="1">
      <alignment horizontal="center" vertical="center" wrapText="1"/>
      <protection locked="0"/>
    </xf>
    <xf numFmtId="0" fontId="25" fillId="34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 applyProtection="1">
      <alignment vertical="justify" textRotation="90" wrapText="1"/>
      <protection locked="0"/>
    </xf>
    <xf numFmtId="0" fontId="25" fillId="34" borderId="11" xfId="0" applyFont="1" applyFill="1" applyBorder="1" applyAlignment="1" applyProtection="1">
      <alignment horizontal="center" vertical="center" textRotation="90" wrapText="1"/>
      <protection locked="0"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1" fontId="27" fillId="33" borderId="10" xfId="0" applyNumberFormat="1" applyFont="1" applyFill="1" applyBorder="1" applyAlignment="1" applyProtection="1">
      <alignment horizontal="left" vertical="center"/>
      <protection locked="0"/>
    </xf>
    <xf numFmtId="0" fontId="49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49" fillId="35" borderId="10" xfId="0" applyFont="1" applyFill="1" applyBorder="1" applyAlignment="1" applyProtection="1">
      <alignment horizontal="left" vertical="center" wrapText="1"/>
      <protection locked="0"/>
    </xf>
    <xf numFmtId="0" fontId="25" fillId="34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34" borderId="10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1" fontId="49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26" fillId="36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/>
    </xf>
    <xf numFmtId="1" fontId="27" fillId="0" borderId="10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 applyProtection="1">
      <alignment horizontal="left" vertical="center" wrapText="1"/>
      <protection locked="0"/>
    </xf>
    <xf numFmtId="0" fontId="26" fillId="33" borderId="12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left" vertical="center"/>
      <protection locked="0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>
      <alignment horizontal="center" vertical="center"/>
    </xf>
    <xf numFmtId="1" fontId="27" fillId="33" borderId="12" xfId="0" applyNumberFormat="1" applyFont="1" applyFill="1" applyBorder="1" applyAlignment="1" applyProtection="1">
      <alignment horizontal="left" vertical="center"/>
      <protection locked="0"/>
    </xf>
    <xf numFmtId="0" fontId="49" fillId="0" borderId="12" xfId="0" applyFont="1" applyBorder="1" applyAlignment="1">
      <alignment horizontal="left" vertical="center"/>
    </xf>
    <xf numFmtId="1" fontId="49" fillId="0" borderId="12" xfId="0" applyNumberFormat="1" applyFont="1" applyBorder="1" applyAlignment="1">
      <alignment horizontal="left" vertical="center"/>
    </xf>
    <xf numFmtId="0" fontId="25" fillId="34" borderId="12" xfId="0" applyFont="1" applyFill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1" fontId="30" fillId="33" borderId="12" xfId="0" applyNumberFormat="1" applyFont="1" applyFill="1" applyBorder="1" applyAlignment="1" applyProtection="1">
      <alignment horizontal="left" vertical="center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26" fillId="35" borderId="12" xfId="0" applyFont="1" applyFill="1" applyBorder="1" applyAlignment="1" applyProtection="1">
      <alignment horizontal="left" vertical="center" wrapText="1"/>
      <protection locked="0"/>
    </xf>
    <xf numFmtId="0" fontId="26" fillId="36" borderId="12" xfId="0" applyFont="1" applyFill="1" applyBorder="1" applyAlignment="1" applyProtection="1">
      <alignment horizontal="left" vertical="center" wrapText="1"/>
      <protection locked="0"/>
    </xf>
    <xf numFmtId="0" fontId="51" fillId="36" borderId="12" xfId="0" applyFont="1" applyFill="1" applyBorder="1" applyAlignment="1" applyProtection="1">
      <alignment horizontal="left" vertical="center" wrapText="1"/>
      <protection locked="0"/>
    </xf>
    <xf numFmtId="0" fontId="26" fillId="36" borderId="12" xfId="0" applyFont="1" applyFill="1" applyBorder="1" applyAlignment="1" applyProtection="1">
      <alignment horizontal="center" vertical="center" wrapText="1"/>
      <protection locked="0"/>
    </xf>
    <xf numFmtId="1" fontId="26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30" fillId="34" borderId="12" xfId="0" applyFont="1" applyFill="1" applyBorder="1" applyAlignment="1" applyProtection="1">
      <alignment horizontal="left" vertical="center" wrapText="1"/>
      <protection/>
    </xf>
    <xf numFmtId="1" fontId="27" fillId="0" borderId="12" xfId="0" applyNumberFormat="1" applyFont="1" applyBorder="1" applyAlignment="1" applyProtection="1">
      <alignment horizontal="left" vertical="center" wrapText="1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1" fontId="27" fillId="33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Border="1" applyAlignment="1">
      <alignment horizontal="left" vertical="center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1" fontId="49" fillId="0" borderId="10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1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49" fillId="37" borderId="10" xfId="0" applyFont="1" applyFill="1" applyBorder="1" applyAlignment="1" applyProtection="1">
      <alignment horizontal="left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0" borderId="10" xfId="0" applyNumberFormat="1" applyFont="1" applyBorder="1" applyAlignment="1" applyProtection="1">
      <alignment horizontal="center" vertical="center" wrapText="1"/>
      <protection locked="0"/>
    </xf>
    <xf numFmtId="1" fontId="25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27" fillId="0" borderId="10" xfId="0" applyNumberFormat="1" applyFont="1" applyBorder="1" applyAlignment="1" applyProtection="1">
      <alignment horizontal="left" vertical="center" wrapText="1"/>
      <protection locked="0"/>
    </xf>
    <xf numFmtId="1" fontId="27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0"/>
  <sheetViews>
    <sheetView tabSelected="1" zoomScale="73" zoomScaleNormal="73" workbookViewId="0" topLeftCell="A1">
      <selection activeCell="AQ54" sqref="AQ54"/>
    </sheetView>
  </sheetViews>
  <sheetFormatPr defaultColWidth="9.140625" defaultRowHeight="15"/>
  <cols>
    <col min="1" max="1" width="4.57421875" style="2" customWidth="1"/>
    <col min="2" max="2" width="10.00390625" style="2" customWidth="1"/>
    <col min="3" max="3" width="28.140625" style="4" customWidth="1"/>
    <col min="4" max="4" width="13.7109375" style="4" customWidth="1"/>
    <col min="5" max="5" width="7.7109375" style="2" customWidth="1"/>
    <col min="6" max="6" width="6.421875" style="2" customWidth="1"/>
    <col min="7" max="7" width="5.421875" style="2" customWidth="1"/>
    <col min="8" max="8" width="4.00390625" style="2" customWidth="1"/>
    <col min="9" max="9" width="15.140625" style="2" customWidth="1"/>
    <col min="10" max="10" width="7.28125" style="2" customWidth="1"/>
    <col min="11" max="11" width="13.140625" style="2" customWidth="1"/>
    <col min="12" max="12" width="9.8515625" style="2" customWidth="1"/>
    <col min="13" max="13" width="9.28125" style="2" customWidth="1"/>
    <col min="14" max="14" width="11.421875" style="2" customWidth="1"/>
    <col min="15" max="15" width="9.28125" style="2" customWidth="1"/>
    <col min="16" max="17" width="9.7109375" style="2" hidden="1" customWidth="1"/>
    <col min="18" max="18" width="7.57421875" style="2" hidden="1" customWidth="1"/>
    <col min="19" max="19" width="9.00390625" style="2" hidden="1" customWidth="1"/>
    <col min="20" max="20" width="10.7109375" style="2" hidden="1" customWidth="1"/>
    <col min="21" max="21" width="10.140625" style="2" hidden="1" customWidth="1"/>
    <col min="22" max="22" width="4.28125" style="2" hidden="1" customWidth="1"/>
    <col min="23" max="23" width="4.7109375" style="2" hidden="1" customWidth="1"/>
    <col min="24" max="24" width="9.421875" style="5" hidden="1" customWidth="1"/>
    <col min="25" max="25" width="6.140625" style="5" hidden="1" customWidth="1"/>
    <col min="26" max="26" width="4.28125" style="2" hidden="1" customWidth="1"/>
    <col min="27" max="27" width="7.57421875" style="2" customWidth="1"/>
    <col min="28" max="28" width="8.00390625" style="2" hidden="1" customWidth="1"/>
    <col min="29" max="29" width="10.8515625" style="2" customWidth="1"/>
    <col min="30" max="30" width="9.7109375" style="2" customWidth="1"/>
    <col min="31" max="31" width="7.00390625" style="2" hidden="1" customWidth="1"/>
    <col min="32" max="32" width="9.140625" style="2" customWidth="1"/>
    <col min="33" max="33" width="7.7109375" style="2" customWidth="1"/>
    <col min="34" max="34" width="10.8515625" style="1" bestFit="1" customWidth="1"/>
    <col min="35" max="35" width="10.8515625" style="1" customWidth="1"/>
    <col min="36" max="36" width="6.421875" style="2" hidden="1" customWidth="1"/>
    <col min="37" max="37" width="7.28125" style="2" hidden="1" customWidth="1"/>
    <col min="38" max="38" width="4.140625" style="2" hidden="1" customWidth="1"/>
    <col min="39" max="39" width="8.57421875" style="2" hidden="1" customWidth="1"/>
    <col min="40" max="40" width="3.57421875" style="2" hidden="1" customWidth="1"/>
    <col min="41" max="42" width="7.7109375" style="2" hidden="1" customWidth="1"/>
    <col min="43" max="43" width="10.00390625" style="2" customWidth="1"/>
    <col min="44" max="44" width="8.57421875" style="2" hidden="1" customWidth="1"/>
    <col min="45" max="45" width="4.140625" style="2" hidden="1" customWidth="1"/>
    <col min="46" max="46" width="8.57421875" style="2" hidden="1" customWidth="1"/>
    <col min="47" max="47" width="6.00390625" style="2" hidden="1" customWidth="1"/>
    <col min="48" max="48" width="5.7109375" style="2" hidden="1" customWidth="1"/>
    <col min="49" max="49" width="5.28125" style="2" hidden="1" customWidth="1"/>
    <col min="50" max="51" width="4.140625" style="2" hidden="1" customWidth="1"/>
    <col min="52" max="52" width="7.28125" style="2" customWidth="1"/>
    <col min="53" max="53" width="5.140625" style="3" hidden="1" customWidth="1"/>
    <col min="54" max="54" width="5.00390625" style="2" hidden="1" customWidth="1"/>
    <col min="55" max="55" width="4.8515625" style="2" hidden="1" customWidth="1"/>
    <col min="56" max="56" width="7.8515625" style="2" hidden="1" customWidth="1"/>
    <col min="57" max="57" width="9.140625" style="2" hidden="1" customWidth="1"/>
    <col min="58" max="58" width="3.7109375" style="2" hidden="1" customWidth="1"/>
    <col min="59" max="59" width="9.00390625" style="2" customWidth="1"/>
    <col min="60" max="60" width="12.8515625" style="2" customWidth="1"/>
    <col min="61" max="61" width="11.7109375" style="2" customWidth="1"/>
    <col min="62" max="62" width="25.140625" style="2" customWidth="1"/>
    <col min="63" max="16384" width="9.140625" style="1" customWidth="1"/>
  </cols>
  <sheetData>
    <row r="1" spans="1:18" ht="26.25">
      <c r="A1" s="11" t="s">
        <v>144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62" ht="174" customHeight="1">
      <c r="A2" s="9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4" t="s">
        <v>15</v>
      </c>
      <c r="P2" s="14" t="s">
        <v>16</v>
      </c>
      <c r="Q2" s="13" t="s">
        <v>17</v>
      </c>
      <c r="R2" s="13" t="s">
        <v>20</v>
      </c>
      <c r="S2" s="13" t="s">
        <v>22</v>
      </c>
      <c r="T2" s="13" t="s">
        <v>23</v>
      </c>
      <c r="U2" s="13" t="s">
        <v>24</v>
      </c>
      <c r="V2" s="13" t="s">
        <v>25</v>
      </c>
      <c r="W2" s="13" t="s">
        <v>26</v>
      </c>
      <c r="X2" s="13" t="s">
        <v>21</v>
      </c>
      <c r="Y2" s="13" t="s">
        <v>18</v>
      </c>
      <c r="Z2" s="14" t="s">
        <v>14</v>
      </c>
      <c r="AA2" s="13" t="s">
        <v>27</v>
      </c>
      <c r="AB2" s="13" t="s">
        <v>19</v>
      </c>
      <c r="AC2" s="13" t="s">
        <v>28</v>
      </c>
      <c r="AD2" s="12" t="s">
        <v>29</v>
      </c>
      <c r="AE2" s="12" t="s">
        <v>30</v>
      </c>
      <c r="AF2" s="13" t="s">
        <v>31</v>
      </c>
      <c r="AG2" s="13" t="s">
        <v>32</v>
      </c>
      <c r="AH2" s="15" t="s">
        <v>33</v>
      </c>
      <c r="AI2" s="15" t="s">
        <v>15</v>
      </c>
      <c r="AJ2" s="12" t="s">
        <v>34</v>
      </c>
      <c r="AK2" s="13" t="s">
        <v>35</v>
      </c>
      <c r="AL2" s="12" t="s">
        <v>36</v>
      </c>
      <c r="AM2" s="12" t="s">
        <v>37</v>
      </c>
      <c r="AN2" s="12" t="s">
        <v>36</v>
      </c>
      <c r="AO2" s="16" t="s">
        <v>118</v>
      </c>
      <c r="AP2" s="16" t="s">
        <v>119</v>
      </c>
      <c r="AQ2" s="12" t="s">
        <v>38</v>
      </c>
      <c r="AR2" s="12" t="s">
        <v>39</v>
      </c>
      <c r="AS2" s="12" t="s">
        <v>40</v>
      </c>
      <c r="AT2" s="12" t="s">
        <v>41</v>
      </c>
      <c r="AU2" s="17" t="s">
        <v>42</v>
      </c>
      <c r="AV2" s="12" t="s">
        <v>43</v>
      </c>
      <c r="AW2" s="12" t="s">
        <v>36</v>
      </c>
      <c r="AX2" s="13" t="s">
        <v>44</v>
      </c>
      <c r="AY2" s="12" t="s">
        <v>36</v>
      </c>
      <c r="AZ2" s="12" t="s">
        <v>45</v>
      </c>
      <c r="BA2" s="18" t="s">
        <v>14</v>
      </c>
      <c r="BB2" s="13" t="s">
        <v>46</v>
      </c>
      <c r="BC2" s="12" t="s">
        <v>47</v>
      </c>
      <c r="BD2" s="12" t="s">
        <v>48</v>
      </c>
      <c r="BE2" s="12" t="s">
        <v>49</v>
      </c>
      <c r="BF2" s="12" t="s">
        <v>50</v>
      </c>
      <c r="BG2" s="13" t="s">
        <v>110</v>
      </c>
      <c r="BH2" s="13" t="s">
        <v>51</v>
      </c>
      <c r="BI2" s="13" t="s">
        <v>52</v>
      </c>
      <c r="BJ2" s="12" t="s">
        <v>53</v>
      </c>
    </row>
    <row r="3" spans="1:67" s="8" customFormat="1" ht="19.5">
      <c r="A3" s="6">
        <v>1</v>
      </c>
      <c r="B3" s="19">
        <v>51700</v>
      </c>
      <c r="C3" s="19" t="s">
        <v>140</v>
      </c>
      <c r="D3" s="19" t="s">
        <v>141</v>
      </c>
      <c r="E3" s="19">
        <v>12</v>
      </c>
      <c r="F3" s="19">
        <v>1</v>
      </c>
      <c r="G3" s="19">
        <v>1</v>
      </c>
      <c r="H3" s="19">
        <v>30</v>
      </c>
      <c r="I3" s="19">
        <v>91400</v>
      </c>
      <c r="J3" s="19">
        <v>0</v>
      </c>
      <c r="K3" s="20">
        <f>ROUND(I3*0.34,0)</f>
        <v>31076</v>
      </c>
      <c r="L3" s="21">
        <v>3600</v>
      </c>
      <c r="M3" s="22">
        <f>ROUND(SUM(L3)*34/100,0)</f>
        <v>1224</v>
      </c>
      <c r="N3" s="23">
        <v>0</v>
      </c>
      <c r="O3" s="24">
        <f>ROUND(SUM(I3+K3)*0.14,0)</f>
        <v>17147</v>
      </c>
      <c r="P3" s="25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7">
        <v>0</v>
      </c>
      <c r="AA3" s="26">
        <v>0</v>
      </c>
      <c r="AB3" s="26">
        <v>0</v>
      </c>
      <c r="AC3" s="28">
        <f>SUM(I3:AB3)</f>
        <v>144447</v>
      </c>
      <c r="AD3" s="19">
        <v>24000</v>
      </c>
      <c r="AE3" s="19">
        <v>0</v>
      </c>
      <c r="AF3" s="19">
        <v>750</v>
      </c>
      <c r="AG3" s="19">
        <v>0</v>
      </c>
      <c r="AH3" s="24">
        <f>ROUND(SUM(I3+K3)*0.1,0)</f>
        <v>12248</v>
      </c>
      <c r="AI3" s="29">
        <f>O3</f>
        <v>17147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30">
        <v>0</v>
      </c>
      <c r="AP3" s="19">
        <v>0</v>
      </c>
      <c r="AQ3" s="19">
        <v>0</v>
      </c>
      <c r="AR3" s="19">
        <v>0</v>
      </c>
      <c r="AS3" s="19">
        <v>0</v>
      </c>
      <c r="AT3" s="19">
        <v>0</v>
      </c>
      <c r="AU3" s="19">
        <v>0</v>
      </c>
      <c r="AV3" s="19">
        <v>0</v>
      </c>
      <c r="AW3" s="19">
        <v>0</v>
      </c>
      <c r="AX3" s="19">
        <v>0</v>
      </c>
      <c r="AY3" s="19">
        <v>0</v>
      </c>
      <c r="AZ3" s="19">
        <v>120</v>
      </c>
      <c r="BA3" s="31">
        <v>0</v>
      </c>
      <c r="BB3" s="19">
        <v>0</v>
      </c>
      <c r="BC3" s="19">
        <v>0</v>
      </c>
      <c r="BD3" s="19">
        <v>0</v>
      </c>
      <c r="BE3" s="19">
        <v>0</v>
      </c>
      <c r="BF3" s="19">
        <v>0</v>
      </c>
      <c r="BG3" s="19">
        <v>0</v>
      </c>
      <c r="BH3" s="32">
        <f>SUM(AD3:BG3)</f>
        <v>54265</v>
      </c>
      <c r="BI3" s="32">
        <f>AC3-BH3</f>
        <v>90182</v>
      </c>
      <c r="BJ3" s="33"/>
      <c r="BK3" s="1"/>
      <c r="BL3" s="1"/>
      <c r="BM3" s="1"/>
      <c r="BN3" s="1"/>
      <c r="BO3" s="1"/>
    </row>
    <row r="4" spans="1:62" ht="39">
      <c r="A4" s="10">
        <v>2</v>
      </c>
      <c r="B4" s="34">
        <v>18539</v>
      </c>
      <c r="C4" s="35" t="s">
        <v>65</v>
      </c>
      <c r="D4" s="34" t="s">
        <v>66</v>
      </c>
      <c r="E4" s="36">
        <v>11</v>
      </c>
      <c r="F4" s="34">
        <v>1</v>
      </c>
      <c r="G4" s="34">
        <v>1</v>
      </c>
      <c r="H4" s="19">
        <v>30</v>
      </c>
      <c r="I4" s="37">
        <v>93800</v>
      </c>
      <c r="J4" s="38">
        <v>0</v>
      </c>
      <c r="K4" s="39">
        <f>ROUND(I4*0.34,0)</f>
        <v>31892</v>
      </c>
      <c r="L4" s="40">
        <v>3600</v>
      </c>
      <c r="M4" s="41">
        <f>ROUND(SUM(L4)*34/100,0)</f>
        <v>1224</v>
      </c>
      <c r="N4" s="37">
        <v>16884</v>
      </c>
      <c r="O4" s="42">
        <v>0</v>
      </c>
      <c r="P4" s="43">
        <v>0</v>
      </c>
      <c r="Q4" s="44">
        <v>0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  <c r="W4" s="44">
        <v>0</v>
      </c>
      <c r="X4" s="44">
        <v>0</v>
      </c>
      <c r="Y4" s="44">
        <v>0</v>
      </c>
      <c r="Z4" s="45">
        <v>0</v>
      </c>
      <c r="AA4" s="44">
        <v>0</v>
      </c>
      <c r="AB4" s="44">
        <v>0</v>
      </c>
      <c r="AC4" s="28">
        <f>SUM(I4:AB4)</f>
        <v>147400</v>
      </c>
      <c r="AD4" s="46">
        <v>21500</v>
      </c>
      <c r="AE4" s="47">
        <v>0</v>
      </c>
      <c r="AF4" s="47">
        <v>0</v>
      </c>
      <c r="AG4" s="47">
        <v>0</v>
      </c>
      <c r="AH4" s="48">
        <v>0</v>
      </c>
      <c r="AI4" s="48">
        <v>0</v>
      </c>
      <c r="AJ4" s="49">
        <v>0</v>
      </c>
      <c r="AK4" s="49">
        <v>0</v>
      </c>
      <c r="AL4" s="50">
        <v>0</v>
      </c>
      <c r="AM4" s="49">
        <v>0</v>
      </c>
      <c r="AN4" s="49">
        <v>0</v>
      </c>
      <c r="AO4" s="51">
        <v>0</v>
      </c>
      <c r="AP4" s="51">
        <v>0</v>
      </c>
      <c r="AQ4" s="46">
        <v>25000</v>
      </c>
      <c r="AR4" s="52">
        <v>0</v>
      </c>
      <c r="AS4" s="52">
        <v>0</v>
      </c>
      <c r="AT4" s="52">
        <v>0</v>
      </c>
      <c r="AU4" s="52">
        <v>0</v>
      </c>
      <c r="AV4" s="52">
        <v>0</v>
      </c>
      <c r="AW4" s="52">
        <v>0</v>
      </c>
      <c r="AX4" s="52">
        <v>0</v>
      </c>
      <c r="AY4" s="52">
        <v>0</v>
      </c>
      <c r="AZ4" s="46">
        <v>60</v>
      </c>
      <c r="BA4" s="53">
        <v>0</v>
      </c>
      <c r="BB4" s="47">
        <v>0</v>
      </c>
      <c r="BC4" s="46">
        <v>0</v>
      </c>
      <c r="BD4" s="34">
        <v>0</v>
      </c>
      <c r="BE4" s="34">
        <v>0</v>
      </c>
      <c r="BF4" s="47">
        <v>0</v>
      </c>
      <c r="BG4" s="36">
        <v>0</v>
      </c>
      <c r="BH4" s="54">
        <f>SUM(AD4:BG4)</f>
        <v>46560</v>
      </c>
      <c r="BI4" s="54">
        <f>AC4-BH4</f>
        <v>100840</v>
      </c>
      <c r="BJ4" s="55"/>
    </row>
    <row r="5" spans="1:62" ht="19.5">
      <c r="A5" s="6">
        <v>3</v>
      </c>
      <c r="B5" s="19">
        <v>6890</v>
      </c>
      <c r="C5" s="19" t="s">
        <v>104</v>
      </c>
      <c r="D5" s="19" t="s">
        <v>54</v>
      </c>
      <c r="E5" s="19">
        <v>10</v>
      </c>
      <c r="F5" s="19">
        <v>1</v>
      </c>
      <c r="G5" s="19">
        <v>1</v>
      </c>
      <c r="H5" s="56">
        <v>30</v>
      </c>
      <c r="I5" s="23">
        <v>87400</v>
      </c>
      <c r="J5" s="57">
        <v>0</v>
      </c>
      <c r="K5" s="20">
        <f aca="true" t="shared" si="0" ref="K5:K56">ROUND(I5*0.34,0)</f>
        <v>29716</v>
      </c>
      <c r="L5" s="21">
        <v>3600</v>
      </c>
      <c r="M5" s="22">
        <f aca="true" t="shared" si="1" ref="M5:M56">ROUND(SUM(L5)*34/100,0)</f>
        <v>1224</v>
      </c>
      <c r="N5" s="21">
        <v>15732</v>
      </c>
      <c r="O5" s="58">
        <v>0</v>
      </c>
      <c r="P5" s="25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7">
        <v>0</v>
      </c>
      <c r="AA5" s="26">
        <v>0</v>
      </c>
      <c r="AB5" s="26">
        <v>0</v>
      </c>
      <c r="AC5" s="59">
        <f aca="true" t="shared" si="2" ref="AC5:AC56">SUM(I5:AB5)</f>
        <v>137672</v>
      </c>
      <c r="AD5" s="19">
        <v>26500</v>
      </c>
      <c r="AE5" s="19">
        <v>0</v>
      </c>
      <c r="AF5" s="19">
        <v>0</v>
      </c>
      <c r="AG5" s="19">
        <v>0</v>
      </c>
      <c r="AH5" s="60">
        <v>0</v>
      </c>
      <c r="AI5" s="60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30">
        <v>0</v>
      </c>
      <c r="AP5" s="19">
        <v>0</v>
      </c>
      <c r="AQ5" s="19">
        <v>20000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60</v>
      </c>
      <c r="BA5" s="31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32">
        <f aca="true" t="shared" si="3" ref="BH5:BH56">SUM(AD5:BG5)</f>
        <v>46560</v>
      </c>
      <c r="BI5" s="32">
        <f aca="true" t="shared" si="4" ref="BI5:BI56">AC5-BH5</f>
        <v>91112</v>
      </c>
      <c r="BJ5" s="33"/>
    </row>
    <row r="6" spans="1:62" ht="19.5">
      <c r="A6" s="10">
        <v>4</v>
      </c>
      <c r="B6" s="19">
        <v>19442</v>
      </c>
      <c r="C6" s="19" t="s">
        <v>63</v>
      </c>
      <c r="D6" s="19" t="s">
        <v>64</v>
      </c>
      <c r="E6" s="19">
        <v>10</v>
      </c>
      <c r="F6" s="19">
        <v>1</v>
      </c>
      <c r="G6" s="19">
        <v>1</v>
      </c>
      <c r="H6" s="56">
        <v>30</v>
      </c>
      <c r="I6" s="21">
        <v>82400</v>
      </c>
      <c r="J6" s="57">
        <v>0</v>
      </c>
      <c r="K6" s="20">
        <f t="shared" si="0"/>
        <v>28016</v>
      </c>
      <c r="L6" s="21">
        <v>3600</v>
      </c>
      <c r="M6" s="22">
        <f t="shared" si="1"/>
        <v>1224</v>
      </c>
      <c r="N6" s="23">
        <v>14832</v>
      </c>
      <c r="O6" s="61">
        <v>0</v>
      </c>
      <c r="P6" s="25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7">
        <v>0</v>
      </c>
      <c r="AA6" s="26">
        <v>0</v>
      </c>
      <c r="AB6" s="26">
        <v>0</v>
      </c>
      <c r="AC6" s="59">
        <f t="shared" si="2"/>
        <v>130072</v>
      </c>
      <c r="AD6" s="19">
        <v>16500</v>
      </c>
      <c r="AE6" s="19">
        <v>0</v>
      </c>
      <c r="AF6" s="19">
        <v>0</v>
      </c>
      <c r="AG6" s="19">
        <v>0</v>
      </c>
      <c r="AH6" s="60">
        <v>0</v>
      </c>
      <c r="AI6" s="60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30">
        <v>0</v>
      </c>
      <c r="AP6" s="19">
        <v>0</v>
      </c>
      <c r="AQ6" s="19">
        <v>30000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60</v>
      </c>
      <c r="BA6" s="31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32">
        <f t="shared" si="3"/>
        <v>46560</v>
      </c>
      <c r="BI6" s="32">
        <f t="shared" si="4"/>
        <v>83512</v>
      </c>
      <c r="BJ6" s="33"/>
    </row>
    <row r="7" spans="1:62" ht="58.5">
      <c r="A7" s="6">
        <v>5</v>
      </c>
      <c r="B7" s="19">
        <v>52396</v>
      </c>
      <c r="C7" s="19" t="s">
        <v>60</v>
      </c>
      <c r="D7" s="19" t="s">
        <v>61</v>
      </c>
      <c r="E7" s="19">
        <v>10</v>
      </c>
      <c r="F7" s="19">
        <v>1</v>
      </c>
      <c r="G7" s="19">
        <v>1</v>
      </c>
      <c r="H7" s="56">
        <v>30</v>
      </c>
      <c r="I7" s="23">
        <v>70272</v>
      </c>
      <c r="J7" s="57">
        <v>0</v>
      </c>
      <c r="K7" s="20">
        <f t="shared" si="0"/>
        <v>23892</v>
      </c>
      <c r="L7" s="21">
        <v>3600</v>
      </c>
      <c r="M7" s="22">
        <f t="shared" si="1"/>
        <v>1224</v>
      </c>
      <c r="N7" s="23">
        <v>13176</v>
      </c>
      <c r="O7" s="24">
        <f aca="true" t="shared" si="5" ref="O7:O12">ROUND(SUM(I7+K7)*0.14,0)</f>
        <v>13183</v>
      </c>
      <c r="P7" s="25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7">
        <v>0</v>
      </c>
      <c r="AA7" s="26">
        <v>2100</v>
      </c>
      <c r="AB7" s="26">
        <v>0</v>
      </c>
      <c r="AC7" s="59">
        <f t="shared" si="2"/>
        <v>127447</v>
      </c>
      <c r="AD7" s="19">
        <v>12000</v>
      </c>
      <c r="AE7" s="19">
        <v>0</v>
      </c>
      <c r="AF7" s="19">
        <v>0</v>
      </c>
      <c r="AG7" s="19">
        <v>0</v>
      </c>
      <c r="AH7" s="24">
        <f aca="true" t="shared" si="6" ref="AH7:AH12">ROUND(SUM(I7+K7)*0.1,0)</f>
        <v>9416</v>
      </c>
      <c r="AI7" s="29">
        <f aca="true" t="shared" si="7" ref="AI7:AI12">O7</f>
        <v>13183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30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60</v>
      </c>
      <c r="BA7" s="31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32">
        <f t="shared" si="3"/>
        <v>34659</v>
      </c>
      <c r="BI7" s="32">
        <f t="shared" si="4"/>
        <v>92788</v>
      </c>
      <c r="BJ7" s="63" t="s">
        <v>145</v>
      </c>
    </row>
    <row r="8" spans="1:62" ht="19.5">
      <c r="A8" s="10">
        <v>6</v>
      </c>
      <c r="B8" s="19">
        <v>52361</v>
      </c>
      <c r="C8" s="19" t="s">
        <v>130</v>
      </c>
      <c r="D8" s="19" t="s">
        <v>131</v>
      </c>
      <c r="E8" s="19">
        <v>8</v>
      </c>
      <c r="F8" s="19">
        <v>1</v>
      </c>
      <c r="G8" s="19">
        <v>1</v>
      </c>
      <c r="H8" s="56">
        <v>30</v>
      </c>
      <c r="I8" s="23">
        <v>69000</v>
      </c>
      <c r="J8" s="57">
        <v>0</v>
      </c>
      <c r="K8" s="20">
        <f t="shared" si="0"/>
        <v>23460</v>
      </c>
      <c r="L8" s="21">
        <v>3600</v>
      </c>
      <c r="M8" s="22">
        <f t="shared" si="1"/>
        <v>1224</v>
      </c>
      <c r="N8" s="23">
        <v>12420</v>
      </c>
      <c r="O8" s="24">
        <f t="shared" si="5"/>
        <v>12944</v>
      </c>
      <c r="P8" s="25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7">
        <v>0</v>
      </c>
      <c r="AA8" s="26">
        <v>0</v>
      </c>
      <c r="AB8" s="26">
        <v>0</v>
      </c>
      <c r="AC8" s="59">
        <f t="shared" si="2"/>
        <v>122648</v>
      </c>
      <c r="AD8" s="19">
        <v>9500</v>
      </c>
      <c r="AE8" s="19">
        <v>0</v>
      </c>
      <c r="AF8" s="19">
        <v>0</v>
      </c>
      <c r="AG8" s="19">
        <v>0</v>
      </c>
      <c r="AH8" s="24">
        <f t="shared" si="6"/>
        <v>9246</v>
      </c>
      <c r="AI8" s="29">
        <f t="shared" si="7"/>
        <v>12944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30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0</v>
      </c>
      <c r="AZ8" s="19">
        <v>60</v>
      </c>
      <c r="BA8" s="31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32">
        <f t="shared" si="3"/>
        <v>31750</v>
      </c>
      <c r="BI8" s="32">
        <f t="shared" si="4"/>
        <v>90898</v>
      </c>
      <c r="BJ8" s="33"/>
    </row>
    <row r="9" spans="1:62" ht="19.5">
      <c r="A9" s="6">
        <v>7</v>
      </c>
      <c r="B9" s="19">
        <v>52413</v>
      </c>
      <c r="C9" s="19" t="s">
        <v>55</v>
      </c>
      <c r="D9" s="19" t="s">
        <v>56</v>
      </c>
      <c r="E9" s="19">
        <v>8</v>
      </c>
      <c r="F9" s="19">
        <v>1</v>
      </c>
      <c r="G9" s="19">
        <v>1</v>
      </c>
      <c r="H9" s="56">
        <v>30</v>
      </c>
      <c r="I9" s="23">
        <v>71100</v>
      </c>
      <c r="J9" s="57">
        <v>0</v>
      </c>
      <c r="K9" s="20">
        <f t="shared" si="0"/>
        <v>24174</v>
      </c>
      <c r="L9" s="21">
        <v>3600</v>
      </c>
      <c r="M9" s="22">
        <f t="shared" si="1"/>
        <v>1224</v>
      </c>
      <c r="N9" s="23">
        <v>12798</v>
      </c>
      <c r="O9" s="24">
        <f t="shared" si="5"/>
        <v>13338</v>
      </c>
      <c r="P9" s="25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7">
        <v>0</v>
      </c>
      <c r="AA9" s="26">
        <v>0</v>
      </c>
      <c r="AB9" s="26">
        <v>0</v>
      </c>
      <c r="AC9" s="59">
        <f t="shared" si="2"/>
        <v>126234</v>
      </c>
      <c r="AD9" s="19">
        <v>9500</v>
      </c>
      <c r="AE9" s="19">
        <v>0</v>
      </c>
      <c r="AF9" s="19">
        <v>0</v>
      </c>
      <c r="AG9" s="19">
        <v>0</v>
      </c>
      <c r="AH9" s="24">
        <f t="shared" si="6"/>
        <v>9527</v>
      </c>
      <c r="AI9" s="29">
        <f t="shared" si="7"/>
        <v>13338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30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60</v>
      </c>
      <c r="BA9" s="31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32">
        <f t="shared" si="3"/>
        <v>32425</v>
      </c>
      <c r="BI9" s="32">
        <f t="shared" si="4"/>
        <v>93809</v>
      </c>
      <c r="BJ9" s="33"/>
    </row>
    <row r="10" spans="1:62" ht="19.5">
      <c r="A10" s="10">
        <v>8</v>
      </c>
      <c r="B10" s="19">
        <v>51576</v>
      </c>
      <c r="C10" s="19" t="s">
        <v>62</v>
      </c>
      <c r="D10" s="19" t="s">
        <v>105</v>
      </c>
      <c r="E10" s="19">
        <v>8</v>
      </c>
      <c r="F10" s="19">
        <v>1</v>
      </c>
      <c r="G10" s="19">
        <v>1</v>
      </c>
      <c r="H10" s="56">
        <v>30</v>
      </c>
      <c r="I10" s="21">
        <v>71100</v>
      </c>
      <c r="J10" s="57">
        <v>0</v>
      </c>
      <c r="K10" s="20">
        <f t="shared" si="0"/>
        <v>24174</v>
      </c>
      <c r="L10" s="21">
        <v>3600</v>
      </c>
      <c r="M10" s="22">
        <f t="shared" si="1"/>
        <v>1224</v>
      </c>
      <c r="N10" s="23">
        <v>0</v>
      </c>
      <c r="O10" s="24">
        <f t="shared" si="5"/>
        <v>13338</v>
      </c>
      <c r="P10" s="25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7">
        <v>0</v>
      </c>
      <c r="AA10" s="26">
        <v>0</v>
      </c>
      <c r="AB10" s="26">
        <v>0</v>
      </c>
      <c r="AC10" s="59">
        <f t="shared" si="2"/>
        <v>113436</v>
      </c>
      <c r="AD10" s="19">
        <v>10000</v>
      </c>
      <c r="AE10" s="19">
        <v>0</v>
      </c>
      <c r="AF10" s="19">
        <v>370</v>
      </c>
      <c r="AG10" s="19">
        <v>0</v>
      </c>
      <c r="AH10" s="24">
        <f t="shared" si="6"/>
        <v>9527</v>
      </c>
      <c r="AI10" s="29">
        <f t="shared" si="7"/>
        <v>13338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30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60</v>
      </c>
      <c r="BA10" s="31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32">
        <f t="shared" si="3"/>
        <v>33295</v>
      </c>
      <c r="BI10" s="32">
        <f t="shared" si="4"/>
        <v>80141</v>
      </c>
      <c r="BJ10" s="33"/>
    </row>
    <row r="11" spans="1:62" ht="39">
      <c r="A11" s="6">
        <v>9</v>
      </c>
      <c r="B11" s="19">
        <v>49746</v>
      </c>
      <c r="C11" s="19" t="s">
        <v>101</v>
      </c>
      <c r="D11" s="19" t="s">
        <v>57</v>
      </c>
      <c r="E11" s="19">
        <v>8</v>
      </c>
      <c r="F11" s="19">
        <v>1</v>
      </c>
      <c r="G11" s="19">
        <v>1</v>
      </c>
      <c r="H11" s="56">
        <v>29</v>
      </c>
      <c r="I11" s="23">
        <v>61963</v>
      </c>
      <c r="J11" s="57">
        <v>0</v>
      </c>
      <c r="K11" s="20">
        <f t="shared" si="0"/>
        <v>21067</v>
      </c>
      <c r="L11" s="21">
        <v>1800</v>
      </c>
      <c r="M11" s="22">
        <f t="shared" si="1"/>
        <v>612</v>
      </c>
      <c r="N11" s="23">
        <v>11538</v>
      </c>
      <c r="O11" s="24">
        <f t="shared" si="5"/>
        <v>11624</v>
      </c>
      <c r="P11" s="25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7">
        <v>0</v>
      </c>
      <c r="AA11" s="26">
        <v>0</v>
      </c>
      <c r="AB11" s="26">
        <v>0</v>
      </c>
      <c r="AC11" s="59">
        <f t="shared" si="2"/>
        <v>108604</v>
      </c>
      <c r="AD11" s="19">
        <v>5000</v>
      </c>
      <c r="AE11" s="19">
        <v>0</v>
      </c>
      <c r="AF11" s="19">
        <v>0</v>
      </c>
      <c r="AG11" s="19">
        <v>0</v>
      </c>
      <c r="AH11" s="24">
        <f t="shared" si="6"/>
        <v>8303</v>
      </c>
      <c r="AI11" s="29">
        <f t="shared" si="7"/>
        <v>11624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30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60</v>
      </c>
      <c r="BA11" s="31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32">
        <f t="shared" si="3"/>
        <v>24987</v>
      </c>
      <c r="BI11" s="32">
        <f t="shared" si="4"/>
        <v>83617</v>
      </c>
      <c r="BJ11" s="63" t="s">
        <v>143</v>
      </c>
    </row>
    <row r="12" spans="1:62" ht="19.5">
      <c r="A12" s="10">
        <v>10</v>
      </c>
      <c r="B12" s="19">
        <v>51583</v>
      </c>
      <c r="C12" s="19" t="s">
        <v>58</v>
      </c>
      <c r="D12" s="19" t="s">
        <v>59</v>
      </c>
      <c r="E12" s="19">
        <v>8</v>
      </c>
      <c r="F12" s="19">
        <v>1</v>
      </c>
      <c r="G12" s="19">
        <v>1</v>
      </c>
      <c r="H12" s="56">
        <v>30</v>
      </c>
      <c r="I12" s="21">
        <v>68000</v>
      </c>
      <c r="J12" s="57">
        <v>0</v>
      </c>
      <c r="K12" s="20">
        <f t="shared" si="0"/>
        <v>23120</v>
      </c>
      <c r="L12" s="21">
        <v>1800</v>
      </c>
      <c r="M12" s="22">
        <f t="shared" si="1"/>
        <v>612</v>
      </c>
      <c r="N12" s="23">
        <v>12240</v>
      </c>
      <c r="O12" s="24">
        <f t="shared" si="5"/>
        <v>12757</v>
      </c>
      <c r="P12" s="25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7">
        <v>0</v>
      </c>
      <c r="AA12" s="26">
        <v>0</v>
      </c>
      <c r="AB12" s="26">
        <v>0</v>
      </c>
      <c r="AC12" s="59">
        <f t="shared" si="2"/>
        <v>118529</v>
      </c>
      <c r="AD12" s="19">
        <v>8500</v>
      </c>
      <c r="AE12" s="19">
        <v>0</v>
      </c>
      <c r="AF12" s="19">
        <v>0</v>
      </c>
      <c r="AG12" s="19">
        <v>0</v>
      </c>
      <c r="AH12" s="24">
        <f t="shared" si="6"/>
        <v>9112</v>
      </c>
      <c r="AI12" s="29">
        <f t="shared" si="7"/>
        <v>12757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30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0</v>
      </c>
      <c r="AY12" s="19">
        <v>0</v>
      </c>
      <c r="AZ12" s="19">
        <v>60</v>
      </c>
      <c r="BA12" s="31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32">
        <f t="shared" si="3"/>
        <v>30429</v>
      </c>
      <c r="BI12" s="32">
        <f t="shared" si="4"/>
        <v>88100</v>
      </c>
      <c r="BJ12" s="33"/>
    </row>
    <row r="13" spans="1:62" ht="19.5">
      <c r="A13" s="6">
        <v>11</v>
      </c>
      <c r="B13" s="19">
        <v>18460</v>
      </c>
      <c r="C13" s="19" t="s">
        <v>76</v>
      </c>
      <c r="D13" s="19" t="s">
        <v>77</v>
      </c>
      <c r="E13" s="19">
        <v>10</v>
      </c>
      <c r="F13" s="19">
        <v>1</v>
      </c>
      <c r="G13" s="19">
        <v>1</v>
      </c>
      <c r="H13" s="56">
        <v>30</v>
      </c>
      <c r="I13" s="62">
        <v>87400</v>
      </c>
      <c r="J13" s="57">
        <v>0</v>
      </c>
      <c r="K13" s="20">
        <f t="shared" si="0"/>
        <v>29716</v>
      </c>
      <c r="L13" s="21">
        <v>3600</v>
      </c>
      <c r="M13" s="22">
        <f t="shared" si="1"/>
        <v>1224</v>
      </c>
      <c r="N13" s="23">
        <v>15732</v>
      </c>
      <c r="O13" s="61">
        <v>0</v>
      </c>
      <c r="P13" s="25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7">
        <v>0</v>
      </c>
      <c r="AA13" s="26">
        <v>0</v>
      </c>
      <c r="AB13" s="26">
        <v>0</v>
      </c>
      <c r="AC13" s="59">
        <f t="shared" si="2"/>
        <v>137672</v>
      </c>
      <c r="AD13" s="19">
        <v>16500</v>
      </c>
      <c r="AE13" s="19">
        <v>0</v>
      </c>
      <c r="AF13" s="19">
        <v>0</v>
      </c>
      <c r="AG13" s="19">
        <v>0</v>
      </c>
      <c r="AH13" s="60">
        <v>0</v>
      </c>
      <c r="AI13" s="60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30">
        <v>0</v>
      </c>
      <c r="AP13" s="19">
        <v>0</v>
      </c>
      <c r="AQ13" s="19">
        <v>40000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60</v>
      </c>
      <c r="BA13" s="31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32">
        <f t="shared" si="3"/>
        <v>56560</v>
      </c>
      <c r="BI13" s="32">
        <f t="shared" si="4"/>
        <v>81112</v>
      </c>
      <c r="BJ13" s="33"/>
    </row>
    <row r="14" spans="1:62" ht="97.5">
      <c r="A14" s="10">
        <v>12</v>
      </c>
      <c r="B14" s="19">
        <v>19465</v>
      </c>
      <c r="C14" s="19" t="s">
        <v>70</v>
      </c>
      <c r="D14" s="19" t="s">
        <v>71</v>
      </c>
      <c r="E14" s="19">
        <v>8</v>
      </c>
      <c r="F14" s="19">
        <v>1</v>
      </c>
      <c r="G14" s="19">
        <v>1</v>
      </c>
      <c r="H14" s="56">
        <v>25</v>
      </c>
      <c r="I14" s="23">
        <v>67667</v>
      </c>
      <c r="J14" s="57">
        <v>0</v>
      </c>
      <c r="K14" s="20">
        <f t="shared" si="0"/>
        <v>23007</v>
      </c>
      <c r="L14" s="21">
        <v>1800</v>
      </c>
      <c r="M14" s="22">
        <f t="shared" si="1"/>
        <v>612</v>
      </c>
      <c r="N14" s="23">
        <v>14616</v>
      </c>
      <c r="O14" s="61">
        <v>0</v>
      </c>
      <c r="P14" s="25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7">
        <v>0</v>
      </c>
      <c r="AA14" s="26">
        <v>0</v>
      </c>
      <c r="AB14" s="26">
        <v>0</v>
      </c>
      <c r="AC14" s="59">
        <f t="shared" si="2"/>
        <v>107702</v>
      </c>
      <c r="AD14" s="19">
        <v>14500</v>
      </c>
      <c r="AE14" s="19">
        <v>0</v>
      </c>
      <c r="AF14" s="19">
        <v>0</v>
      </c>
      <c r="AG14" s="19">
        <v>0</v>
      </c>
      <c r="AH14" s="60">
        <v>0</v>
      </c>
      <c r="AI14" s="60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30">
        <v>0</v>
      </c>
      <c r="AP14" s="19">
        <v>0</v>
      </c>
      <c r="AQ14" s="19">
        <v>30000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60</v>
      </c>
      <c r="BA14" s="31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32">
        <f t="shared" si="3"/>
        <v>44560</v>
      </c>
      <c r="BI14" s="32">
        <f t="shared" si="4"/>
        <v>63142</v>
      </c>
      <c r="BJ14" s="63" t="s">
        <v>142</v>
      </c>
    </row>
    <row r="15" spans="1:62" ht="19.5">
      <c r="A15" s="6">
        <v>13</v>
      </c>
      <c r="B15" s="19">
        <v>100013</v>
      </c>
      <c r="C15" s="19" t="s">
        <v>99</v>
      </c>
      <c r="D15" s="19" t="s">
        <v>138</v>
      </c>
      <c r="E15" s="19">
        <v>8</v>
      </c>
      <c r="F15" s="19">
        <v>1</v>
      </c>
      <c r="G15" s="19">
        <v>1</v>
      </c>
      <c r="H15" s="56">
        <v>30</v>
      </c>
      <c r="I15" s="23">
        <v>74300</v>
      </c>
      <c r="J15" s="57">
        <v>0</v>
      </c>
      <c r="K15" s="20">
        <f t="shared" si="0"/>
        <v>25262</v>
      </c>
      <c r="L15" s="21">
        <v>1800</v>
      </c>
      <c r="M15" s="22">
        <f t="shared" si="1"/>
        <v>612</v>
      </c>
      <c r="N15" s="23">
        <v>13374</v>
      </c>
      <c r="O15" s="61">
        <v>0</v>
      </c>
      <c r="P15" s="25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7">
        <v>0</v>
      </c>
      <c r="AA15" s="26">
        <v>0</v>
      </c>
      <c r="AB15" s="26">
        <v>0</v>
      </c>
      <c r="AC15" s="59">
        <f t="shared" si="2"/>
        <v>115348</v>
      </c>
      <c r="AD15" s="19">
        <v>9500</v>
      </c>
      <c r="AE15" s="19">
        <v>0</v>
      </c>
      <c r="AF15" s="19">
        <v>0</v>
      </c>
      <c r="AG15" s="19">
        <v>0</v>
      </c>
      <c r="AH15" s="60">
        <v>0</v>
      </c>
      <c r="AI15" s="60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30">
        <v>0</v>
      </c>
      <c r="AP15" s="19">
        <v>0</v>
      </c>
      <c r="AQ15" s="19">
        <v>35000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60</v>
      </c>
      <c r="BA15" s="31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32">
        <f t="shared" si="3"/>
        <v>44560</v>
      </c>
      <c r="BI15" s="32">
        <f t="shared" si="4"/>
        <v>70788</v>
      </c>
      <c r="BJ15" s="33"/>
    </row>
    <row r="16" spans="1:62" ht="19.5">
      <c r="A16" s="10">
        <v>14</v>
      </c>
      <c r="B16" s="19">
        <v>7473</v>
      </c>
      <c r="C16" s="19" t="s">
        <v>139</v>
      </c>
      <c r="D16" s="19" t="s">
        <v>69</v>
      </c>
      <c r="E16" s="19">
        <v>8</v>
      </c>
      <c r="F16" s="19">
        <v>1</v>
      </c>
      <c r="G16" s="19">
        <v>1</v>
      </c>
      <c r="H16" s="56">
        <v>30</v>
      </c>
      <c r="I16" s="23">
        <v>72100</v>
      </c>
      <c r="J16" s="57">
        <v>0</v>
      </c>
      <c r="K16" s="20">
        <f t="shared" si="0"/>
        <v>24514</v>
      </c>
      <c r="L16" s="21">
        <v>1800</v>
      </c>
      <c r="M16" s="22">
        <f t="shared" si="1"/>
        <v>612</v>
      </c>
      <c r="N16" s="23">
        <v>12978</v>
      </c>
      <c r="O16" s="24">
        <f aca="true" t="shared" si="8" ref="O16:O27">ROUND(SUM(I16+K16)*0.14,0)</f>
        <v>13526</v>
      </c>
      <c r="P16" s="25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7">
        <v>0</v>
      </c>
      <c r="AA16" s="26">
        <v>0</v>
      </c>
      <c r="AB16" s="26">
        <v>0</v>
      </c>
      <c r="AC16" s="59">
        <f t="shared" si="2"/>
        <v>125530</v>
      </c>
      <c r="AD16" s="19">
        <v>10500</v>
      </c>
      <c r="AE16" s="19">
        <v>0</v>
      </c>
      <c r="AF16" s="19">
        <v>0</v>
      </c>
      <c r="AG16" s="19">
        <v>0</v>
      </c>
      <c r="AH16" s="24">
        <f>ROUND(SUM(I16+K16)*0.1,0)</f>
        <v>9661</v>
      </c>
      <c r="AI16" s="29">
        <f>O16</f>
        <v>13526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30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60</v>
      </c>
      <c r="BA16" s="31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32">
        <f t="shared" si="3"/>
        <v>33747</v>
      </c>
      <c r="BI16" s="32">
        <f t="shared" si="4"/>
        <v>91783</v>
      </c>
      <c r="BJ16" s="33"/>
    </row>
    <row r="17" spans="1:62" ht="19.5">
      <c r="A17" s="6">
        <v>15</v>
      </c>
      <c r="B17" s="19">
        <v>43929</v>
      </c>
      <c r="C17" s="19" t="s">
        <v>74</v>
      </c>
      <c r="D17" s="19" t="s">
        <v>75</v>
      </c>
      <c r="E17" s="19">
        <v>8</v>
      </c>
      <c r="F17" s="19">
        <v>1</v>
      </c>
      <c r="G17" s="19">
        <v>1</v>
      </c>
      <c r="H17" s="56">
        <v>30</v>
      </c>
      <c r="I17" s="21">
        <v>70000</v>
      </c>
      <c r="J17" s="57">
        <v>0</v>
      </c>
      <c r="K17" s="20">
        <f t="shared" si="0"/>
        <v>23800</v>
      </c>
      <c r="L17" s="21">
        <v>1800</v>
      </c>
      <c r="M17" s="22">
        <f t="shared" si="1"/>
        <v>612</v>
      </c>
      <c r="N17" s="23">
        <v>12600</v>
      </c>
      <c r="O17" s="24">
        <f t="shared" si="8"/>
        <v>13132</v>
      </c>
      <c r="P17" s="25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7">
        <v>0</v>
      </c>
      <c r="AA17" s="26">
        <v>0</v>
      </c>
      <c r="AB17" s="26">
        <v>0</v>
      </c>
      <c r="AC17" s="59">
        <f t="shared" si="2"/>
        <v>121944</v>
      </c>
      <c r="AD17" s="19">
        <v>9000</v>
      </c>
      <c r="AE17" s="19">
        <v>0</v>
      </c>
      <c r="AF17" s="19">
        <v>0</v>
      </c>
      <c r="AG17" s="19">
        <v>0</v>
      </c>
      <c r="AH17" s="24">
        <f aca="true" t="shared" si="9" ref="AH17:AH27">ROUND(SUM(I17+K17)*0.1,0)</f>
        <v>9380</v>
      </c>
      <c r="AI17" s="29">
        <f aca="true" t="shared" si="10" ref="AI17:AI27">O17</f>
        <v>13132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30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60</v>
      </c>
      <c r="BA17" s="31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32">
        <f t="shared" si="3"/>
        <v>31572</v>
      </c>
      <c r="BI17" s="32">
        <f t="shared" si="4"/>
        <v>90372</v>
      </c>
      <c r="BJ17" s="33"/>
    </row>
    <row r="18" spans="1:62" ht="19.5">
      <c r="A18" s="10">
        <v>16</v>
      </c>
      <c r="B18" s="19">
        <v>52618</v>
      </c>
      <c r="C18" s="19" t="s">
        <v>82</v>
      </c>
      <c r="D18" s="19" t="s">
        <v>81</v>
      </c>
      <c r="E18" s="19">
        <v>8</v>
      </c>
      <c r="F18" s="19">
        <v>1</v>
      </c>
      <c r="G18" s="19">
        <v>1</v>
      </c>
      <c r="H18" s="56">
        <v>30</v>
      </c>
      <c r="I18" s="21">
        <v>70000</v>
      </c>
      <c r="J18" s="57">
        <v>0</v>
      </c>
      <c r="K18" s="20">
        <f t="shared" si="0"/>
        <v>23800</v>
      </c>
      <c r="L18" s="21">
        <v>1800</v>
      </c>
      <c r="M18" s="22">
        <f t="shared" si="1"/>
        <v>612</v>
      </c>
      <c r="N18" s="23">
        <v>0</v>
      </c>
      <c r="O18" s="24">
        <f t="shared" si="8"/>
        <v>13132</v>
      </c>
      <c r="P18" s="25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7">
        <v>0</v>
      </c>
      <c r="AA18" s="26">
        <v>0</v>
      </c>
      <c r="AB18" s="26">
        <v>0</v>
      </c>
      <c r="AC18" s="59">
        <f t="shared" si="2"/>
        <v>109344</v>
      </c>
      <c r="AD18" s="19">
        <v>6500</v>
      </c>
      <c r="AE18" s="19">
        <v>0</v>
      </c>
      <c r="AF18" s="19">
        <v>0</v>
      </c>
      <c r="AG18" s="19">
        <v>0</v>
      </c>
      <c r="AH18" s="24">
        <f t="shared" si="9"/>
        <v>9380</v>
      </c>
      <c r="AI18" s="29">
        <f t="shared" si="10"/>
        <v>13132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30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60</v>
      </c>
      <c r="BA18" s="31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32">
        <f t="shared" si="3"/>
        <v>29072</v>
      </c>
      <c r="BI18" s="32">
        <f t="shared" si="4"/>
        <v>80272</v>
      </c>
      <c r="BJ18" s="33"/>
    </row>
    <row r="19" spans="1:62" ht="19.5">
      <c r="A19" s="6">
        <v>17</v>
      </c>
      <c r="B19" s="19">
        <v>50253</v>
      </c>
      <c r="C19" s="19" t="s">
        <v>67</v>
      </c>
      <c r="D19" s="19" t="s">
        <v>68</v>
      </c>
      <c r="E19" s="19">
        <v>7</v>
      </c>
      <c r="F19" s="19">
        <v>1</v>
      </c>
      <c r="G19" s="19">
        <v>1</v>
      </c>
      <c r="H19" s="56">
        <v>30</v>
      </c>
      <c r="I19" s="23">
        <v>68000</v>
      </c>
      <c r="J19" s="57">
        <v>0</v>
      </c>
      <c r="K19" s="20">
        <f t="shared" si="0"/>
        <v>23120</v>
      </c>
      <c r="L19" s="21">
        <v>1800</v>
      </c>
      <c r="M19" s="22">
        <f t="shared" si="1"/>
        <v>612</v>
      </c>
      <c r="N19" s="23">
        <v>0</v>
      </c>
      <c r="O19" s="24">
        <f t="shared" si="8"/>
        <v>12757</v>
      </c>
      <c r="P19" s="25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7">
        <v>0</v>
      </c>
      <c r="AA19" s="26">
        <v>0</v>
      </c>
      <c r="AB19" s="26">
        <v>0</v>
      </c>
      <c r="AC19" s="59">
        <f t="shared" si="2"/>
        <v>106289</v>
      </c>
      <c r="AD19" s="19">
        <v>5500</v>
      </c>
      <c r="AE19" s="19">
        <v>0</v>
      </c>
      <c r="AF19" s="19">
        <v>370</v>
      </c>
      <c r="AG19" s="19">
        <v>0</v>
      </c>
      <c r="AH19" s="24">
        <f t="shared" si="9"/>
        <v>9112</v>
      </c>
      <c r="AI19" s="29">
        <f t="shared" si="10"/>
        <v>12757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30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60</v>
      </c>
      <c r="BA19" s="31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32">
        <f t="shared" si="3"/>
        <v>27799</v>
      </c>
      <c r="BI19" s="32">
        <f t="shared" si="4"/>
        <v>78490</v>
      </c>
      <c r="BJ19" s="33"/>
    </row>
    <row r="20" spans="1:62" ht="19.5">
      <c r="A20" s="10">
        <v>18</v>
      </c>
      <c r="B20" s="19">
        <v>8691</v>
      </c>
      <c r="C20" s="19" t="s">
        <v>79</v>
      </c>
      <c r="D20" s="19" t="s">
        <v>71</v>
      </c>
      <c r="E20" s="19">
        <v>8</v>
      </c>
      <c r="F20" s="19">
        <v>1</v>
      </c>
      <c r="G20" s="19">
        <v>1</v>
      </c>
      <c r="H20" s="56">
        <v>30</v>
      </c>
      <c r="I20" s="21">
        <v>68000</v>
      </c>
      <c r="J20" s="57">
        <v>0</v>
      </c>
      <c r="K20" s="20">
        <f t="shared" si="0"/>
        <v>23120</v>
      </c>
      <c r="L20" s="21">
        <v>1800</v>
      </c>
      <c r="M20" s="22">
        <f t="shared" si="1"/>
        <v>612</v>
      </c>
      <c r="N20" s="23">
        <v>0</v>
      </c>
      <c r="O20" s="24">
        <f t="shared" si="8"/>
        <v>12757</v>
      </c>
      <c r="P20" s="25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7">
        <v>0</v>
      </c>
      <c r="AA20" s="26">
        <v>0</v>
      </c>
      <c r="AB20" s="26">
        <v>0</v>
      </c>
      <c r="AC20" s="59">
        <f t="shared" si="2"/>
        <v>106289</v>
      </c>
      <c r="AD20" s="19">
        <v>6000</v>
      </c>
      <c r="AE20" s="19">
        <v>0</v>
      </c>
      <c r="AF20" s="19">
        <v>370</v>
      </c>
      <c r="AG20" s="19">
        <v>0</v>
      </c>
      <c r="AH20" s="24">
        <f t="shared" si="9"/>
        <v>9112</v>
      </c>
      <c r="AI20" s="29">
        <f t="shared" si="10"/>
        <v>12757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30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60</v>
      </c>
      <c r="BA20" s="31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32">
        <f t="shared" si="3"/>
        <v>28299</v>
      </c>
      <c r="BI20" s="32">
        <f t="shared" si="4"/>
        <v>77990</v>
      </c>
      <c r="BJ20" s="33"/>
    </row>
    <row r="21" spans="1:62" ht="19.5">
      <c r="A21" s="6">
        <v>19</v>
      </c>
      <c r="B21" s="19">
        <v>8689</v>
      </c>
      <c r="C21" s="19" t="s">
        <v>80</v>
      </c>
      <c r="D21" s="19" t="s">
        <v>81</v>
      </c>
      <c r="E21" s="19">
        <v>8</v>
      </c>
      <c r="F21" s="19">
        <v>1</v>
      </c>
      <c r="G21" s="19">
        <v>1</v>
      </c>
      <c r="H21" s="56">
        <v>30</v>
      </c>
      <c r="I21" s="21">
        <v>68000</v>
      </c>
      <c r="J21" s="57">
        <v>0</v>
      </c>
      <c r="K21" s="20">
        <f t="shared" si="0"/>
        <v>23120</v>
      </c>
      <c r="L21" s="21">
        <v>1800</v>
      </c>
      <c r="M21" s="22">
        <f t="shared" si="1"/>
        <v>612</v>
      </c>
      <c r="N21" s="23">
        <v>0</v>
      </c>
      <c r="O21" s="24">
        <f t="shared" si="8"/>
        <v>12757</v>
      </c>
      <c r="P21" s="25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7">
        <v>0</v>
      </c>
      <c r="AA21" s="26">
        <v>0</v>
      </c>
      <c r="AB21" s="26">
        <v>0</v>
      </c>
      <c r="AC21" s="59">
        <f t="shared" si="2"/>
        <v>106289</v>
      </c>
      <c r="AD21" s="19">
        <v>7000</v>
      </c>
      <c r="AE21" s="19">
        <v>0</v>
      </c>
      <c r="AF21" s="19">
        <v>370</v>
      </c>
      <c r="AG21" s="19">
        <v>0</v>
      </c>
      <c r="AH21" s="24">
        <f t="shared" si="9"/>
        <v>9112</v>
      </c>
      <c r="AI21" s="29">
        <f t="shared" si="10"/>
        <v>12757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30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60</v>
      </c>
      <c r="BA21" s="31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32">
        <f t="shared" si="3"/>
        <v>29299</v>
      </c>
      <c r="BI21" s="32">
        <f t="shared" si="4"/>
        <v>76990</v>
      </c>
      <c r="BJ21" s="33"/>
    </row>
    <row r="22" spans="1:62" ht="39">
      <c r="A22" s="10">
        <v>20</v>
      </c>
      <c r="B22" s="19">
        <v>53827</v>
      </c>
      <c r="C22" s="19" t="s">
        <v>72</v>
      </c>
      <c r="D22" s="19" t="s">
        <v>73</v>
      </c>
      <c r="E22" s="19">
        <v>8</v>
      </c>
      <c r="F22" s="19">
        <v>1</v>
      </c>
      <c r="G22" s="19">
        <v>1</v>
      </c>
      <c r="H22" s="56">
        <v>15</v>
      </c>
      <c r="I22" s="21">
        <v>33000</v>
      </c>
      <c r="J22" s="57">
        <v>0</v>
      </c>
      <c r="K22" s="20">
        <f t="shared" si="0"/>
        <v>11220</v>
      </c>
      <c r="L22" s="21">
        <v>1800</v>
      </c>
      <c r="M22" s="22">
        <f t="shared" si="1"/>
        <v>612</v>
      </c>
      <c r="N22" s="23">
        <v>11880</v>
      </c>
      <c r="O22" s="24">
        <f t="shared" si="8"/>
        <v>6191</v>
      </c>
      <c r="P22" s="25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7">
        <v>0</v>
      </c>
      <c r="AA22" s="26">
        <v>0</v>
      </c>
      <c r="AB22" s="26">
        <v>0</v>
      </c>
      <c r="AC22" s="59">
        <f t="shared" si="2"/>
        <v>64703</v>
      </c>
      <c r="AD22" s="19">
        <v>3000</v>
      </c>
      <c r="AE22" s="19">
        <v>0</v>
      </c>
      <c r="AF22" s="19">
        <v>0</v>
      </c>
      <c r="AG22" s="19">
        <v>0</v>
      </c>
      <c r="AH22" s="24">
        <f t="shared" si="9"/>
        <v>4422</v>
      </c>
      <c r="AI22" s="29">
        <f t="shared" si="10"/>
        <v>6191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30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60</v>
      </c>
      <c r="BA22" s="31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32">
        <f t="shared" si="3"/>
        <v>13673</v>
      </c>
      <c r="BI22" s="32">
        <f t="shared" si="4"/>
        <v>51030</v>
      </c>
      <c r="BJ22" s="63" t="s">
        <v>146</v>
      </c>
    </row>
    <row r="23" spans="1:62" ht="19.5">
      <c r="A23" s="6">
        <v>21</v>
      </c>
      <c r="B23" s="19">
        <v>48890</v>
      </c>
      <c r="C23" s="19" t="s">
        <v>132</v>
      </c>
      <c r="D23" s="19" t="s">
        <v>133</v>
      </c>
      <c r="E23" s="19">
        <v>8</v>
      </c>
      <c r="F23" s="19">
        <v>1</v>
      </c>
      <c r="G23" s="19">
        <v>1</v>
      </c>
      <c r="H23" s="56">
        <v>30</v>
      </c>
      <c r="I23" s="21">
        <v>50500</v>
      </c>
      <c r="J23" s="57">
        <v>0</v>
      </c>
      <c r="K23" s="20">
        <f t="shared" si="0"/>
        <v>17170</v>
      </c>
      <c r="L23" s="21">
        <v>1800</v>
      </c>
      <c r="M23" s="22">
        <f t="shared" si="1"/>
        <v>612</v>
      </c>
      <c r="N23" s="23">
        <v>0</v>
      </c>
      <c r="O23" s="24">
        <f t="shared" si="8"/>
        <v>9474</v>
      </c>
      <c r="P23" s="25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7">
        <v>0</v>
      </c>
      <c r="AA23" s="26">
        <v>0</v>
      </c>
      <c r="AB23" s="26">
        <v>0</v>
      </c>
      <c r="AC23" s="59">
        <f t="shared" si="2"/>
        <v>79556</v>
      </c>
      <c r="AD23" s="19">
        <v>4000</v>
      </c>
      <c r="AE23" s="19">
        <v>0</v>
      </c>
      <c r="AF23" s="19">
        <v>370</v>
      </c>
      <c r="AG23" s="19">
        <v>0</v>
      </c>
      <c r="AH23" s="24">
        <f t="shared" si="9"/>
        <v>6767</v>
      </c>
      <c r="AI23" s="29">
        <f t="shared" si="10"/>
        <v>9474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30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60</v>
      </c>
      <c r="BA23" s="31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32">
        <f t="shared" si="3"/>
        <v>20671</v>
      </c>
      <c r="BI23" s="32">
        <f t="shared" si="4"/>
        <v>58885</v>
      </c>
      <c r="BJ23" s="63"/>
    </row>
    <row r="24" spans="1:62" ht="19.5">
      <c r="A24" s="10">
        <v>22</v>
      </c>
      <c r="B24" s="19">
        <v>58032</v>
      </c>
      <c r="C24" s="19" t="s">
        <v>127</v>
      </c>
      <c r="D24" s="19" t="s">
        <v>81</v>
      </c>
      <c r="E24" s="19">
        <v>7</v>
      </c>
      <c r="F24" s="19">
        <v>1</v>
      </c>
      <c r="G24" s="19">
        <v>1</v>
      </c>
      <c r="H24" s="56">
        <v>30</v>
      </c>
      <c r="I24" s="21">
        <v>55200</v>
      </c>
      <c r="J24" s="57">
        <v>0</v>
      </c>
      <c r="K24" s="20">
        <f t="shared" si="0"/>
        <v>18768</v>
      </c>
      <c r="L24" s="21">
        <v>1800</v>
      </c>
      <c r="M24" s="22">
        <f t="shared" si="1"/>
        <v>612</v>
      </c>
      <c r="N24" s="23">
        <v>9936</v>
      </c>
      <c r="O24" s="24">
        <f t="shared" si="8"/>
        <v>10356</v>
      </c>
      <c r="P24" s="25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7">
        <v>0</v>
      </c>
      <c r="AA24" s="26">
        <v>0</v>
      </c>
      <c r="AB24" s="26">
        <v>0</v>
      </c>
      <c r="AC24" s="59">
        <f t="shared" si="2"/>
        <v>96672</v>
      </c>
      <c r="AD24" s="19">
        <v>3500</v>
      </c>
      <c r="AE24" s="19">
        <v>0</v>
      </c>
      <c r="AF24" s="19">
        <v>0</v>
      </c>
      <c r="AG24" s="19">
        <v>0</v>
      </c>
      <c r="AH24" s="24">
        <f t="shared" si="9"/>
        <v>7397</v>
      </c>
      <c r="AI24" s="29">
        <f t="shared" si="10"/>
        <v>10356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30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60</v>
      </c>
      <c r="BA24" s="31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32">
        <f t="shared" si="3"/>
        <v>21313</v>
      </c>
      <c r="BI24" s="32">
        <f t="shared" si="4"/>
        <v>75359</v>
      </c>
      <c r="BJ24" s="33"/>
    </row>
    <row r="25" spans="1:62" ht="19.5">
      <c r="A25" s="6">
        <v>23</v>
      </c>
      <c r="B25" s="19">
        <v>62527</v>
      </c>
      <c r="C25" s="19" t="s">
        <v>121</v>
      </c>
      <c r="D25" s="19" t="s">
        <v>122</v>
      </c>
      <c r="E25" s="19">
        <v>7</v>
      </c>
      <c r="F25" s="19">
        <v>1</v>
      </c>
      <c r="G25" s="19">
        <v>1</v>
      </c>
      <c r="H25" s="56">
        <v>30</v>
      </c>
      <c r="I25" s="21">
        <v>53600</v>
      </c>
      <c r="J25" s="57">
        <v>0</v>
      </c>
      <c r="K25" s="20">
        <f t="shared" si="0"/>
        <v>18224</v>
      </c>
      <c r="L25" s="21">
        <v>1800</v>
      </c>
      <c r="M25" s="22">
        <f t="shared" si="1"/>
        <v>612</v>
      </c>
      <c r="N25" s="23">
        <v>9648</v>
      </c>
      <c r="O25" s="24">
        <f t="shared" si="8"/>
        <v>10055</v>
      </c>
      <c r="P25" s="25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7">
        <v>0</v>
      </c>
      <c r="AA25" s="26">
        <v>0</v>
      </c>
      <c r="AB25" s="26">
        <v>0</v>
      </c>
      <c r="AC25" s="59">
        <f t="shared" si="2"/>
        <v>93939</v>
      </c>
      <c r="AD25" s="19">
        <v>2000</v>
      </c>
      <c r="AE25" s="19">
        <v>0</v>
      </c>
      <c r="AF25" s="19">
        <v>0</v>
      </c>
      <c r="AG25" s="19">
        <v>0</v>
      </c>
      <c r="AH25" s="24">
        <f t="shared" si="9"/>
        <v>7182</v>
      </c>
      <c r="AI25" s="29">
        <f t="shared" si="10"/>
        <v>10055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30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60</v>
      </c>
      <c r="BA25" s="31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32">
        <f t="shared" si="3"/>
        <v>19297</v>
      </c>
      <c r="BI25" s="32">
        <f t="shared" si="4"/>
        <v>74642</v>
      </c>
      <c r="BJ25" s="33"/>
    </row>
    <row r="26" spans="1:62" ht="19.5">
      <c r="A26" s="10">
        <v>24</v>
      </c>
      <c r="B26" s="19">
        <v>62893</v>
      </c>
      <c r="C26" s="19" t="s">
        <v>102</v>
      </c>
      <c r="D26" s="19" t="s">
        <v>78</v>
      </c>
      <c r="E26" s="19">
        <v>7</v>
      </c>
      <c r="F26" s="19">
        <v>1</v>
      </c>
      <c r="G26" s="19">
        <v>1</v>
      </c>
      <c r="H26" s="56">
        <v>30</v>
      </c>
      <c r="I26" s="21">
        <v>53600</v>
      </c>
      <c r="J26" s="57">
        <v>0</v>
      </c>
      <c r="K26" s="20">
        <f t="shared" si="0"/>
        <v>18224</v>
      </c>
      <c r="L26" s="21">
        <v>1800</v>
      </c>
      <c r="M26" s="22">
        <f t="shared" si="1"/>
        <v>612</v>
      </c>
      <c r="N26" s="23">
        <v>9648</v>
      </c>
      <c r="O26" s="24">
        <f t="shared" si="8"/>
        <v>10055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7">
        <v>0</v>
      </c>
      <c r="AA26" s="26">
        <v>0</v>
      </c>
      <c r="AB26" s="26">
        <v>0</v>
      </c>
      <c r="AC26" s="59">
        <f t="shared" si="2"/>
        <v>93939</v>
      </c>
      <c r="AD26" s="19">
        <v>4500</v>
      </c>
      <c r="AE26" s="19">
        <v>0</v>
      </c>
      <c r="AF26" s="19">
        <v>0</v>
      </c>
      <c r="AG26" s="19">
        <v>0</v>
      </c>
      <c r="AH26" s="24">
        <f t="shared" si="9"/>
        <v>7182</v>
      </c>
      <c r="AI26" s="29">
        <f t="shared" si="10"/>
        <v>10055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30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60</v>
      </c>
      <c r="BA26" s="31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32">
        <f t="shared" si="3"/>
        <v>21797</v>
      </c>
      <c r="BI26" s="32">
        <f t="shared" si="4"/>
        <v>72142</v>
      </c>
      <c r="BJ26" s="33"/>
    </row>
    <row r="27" spans="1:62" ht="19.5">
      <c r="A27" s="6">
        <v>25</v>
      </c>
      <c r="B27" s="19">
        <v>83831</v>
      </c>
      <c r="C27" s="19" t="s">
        <v>117</v>
      </c>
      <c r="D27" s="19" t="s">
        <v>116</v>
      </c>
      <c r="E27" s="19">
        <v>7</v>
      </c>
      <c r="F27" s="19">
        <v>1</v>
      </c>
      <c r="G27" s="19">
        <v>1</v>
      </c>
      <c r="H27" s="56">
        <v>30</v>
      </c>
      <c r="I27" s="21">
        <v>47600</v>
      </c>
      <c r="J27" s="57">
        <v>0</v>
      </c>
      <c r="K27" s="20">
        <f t="shared" si="0"/>
        <v>16184</v>
      </c>
      <c r="L27" s="21">
        <v>1800</v>
      </c>
      <c r="M27" s="22">
        <f t="shared" si="1"/>
        <v>612</v>
      </c>
      <c r="N27" s="23">
        <v>8568</v>
      </c>
      <c r="O27" s="24">
        <f t="shared" si="8"/>
        <v>8930</v>
      </c>
      <c r="P27" s="25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7">
        <v>0</v>
      </c>
      <c r="AA27" s="26">
        <v>0</v>
      </c>
      <c r="AB27" s="26">
        <v>0</v>
      </c>
      <c r="AC27" s="59">
        <f t="shared" si="2"/>
        <v>83694</v>
      </c>
      <c r="AD27" s="19">
        <v>2000</v>
      </c>
      <c r="AE27" s="19">
        <v>0</v>
      </c>
      <c r="AF27" s="19">
        <v>0</v>
      </c>
      <c r="AG27" s="19">
        <v>0</v>
      </c>
      <c r="AH27" s="24">
        <f t="shared" si="9"/>
        <v>6378</v>
      </c>
      <c r="AI27" s="29">
        <f t="shared" si="10"/>
        <v>8930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30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60</v>
      </c>
      <c r="BA27" s="31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32">
        <f t="shared" si="3"/>
        <v>17368</v>
      </c>
      <c r="BI27" s="32">
        <f t="shared" si="4"/>
        <v>66326</v>
      </c>
      <c r="BJ27" s="63"/>
    </row>
    <row r="28" spans="1:62" ht="19.5">
      <c r="A28" s="10">
        <v>26</v>
      </c>
      <c r="B28" s="19">
        <v>41208</v>
      </c>
      <c r="C28" s="19" t="s">
        <v>129</v>
      </c>
      <c r="D28" s="19" t="s">
        <v>128</v>
      </c>
      <c r="E28" s="19">
        <v>8</v>
      </c>
      <c r="F28" s="19">
        <v>1</v>
      </c>
      <c r="G28" s="19">
        <v>1</v>
      </c>
      <c r="H28" s="56">
        <v>30</v>
      </c>
      <c r="I28" s="21">
        <v>78800</v>
      </c>
      <c r="J28" s="57">
        <v>0</v>
      </c>
      <c r="K28" s="20">
        <f t="shared" si="0"/>
        <v>26792</v>
      </c>
      <c r="L28" s="21">
        <v>3600</v>
      </c>
      <c r="M28" s="22">
        <f t="shared" si="1"/>
        <v>1224</v>
      </c>
      <c r="N28" s="23">
        <v>14184</v>
      </c>
      <c r="O28" s="61">
        <v>0</v>
      </c>
      <c r="P28" s="25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7">
        <v>0</v>
      </c>
      <c r="AA28" s="26">
        <v>0</v>
      </c>
      <c r="AB28" s="26">
        <v>0</v>
      </c>
      <c r="AC28" s="59">
        <f t="shared" si="2"/>
        <v>124600</v>
      </c>
      <c r="AD28" s="19">
        <v>13000</v>
      </c>
      <c r="AE28" s="19">
        <v>0</v>
      </c>
      <c r="AF28" s="19">
        <v>0</v>
      </c>
      <c r="AG28" s="19">
        <v>0</v>
      </c>
      <c r="AH28" s="60">
        <v>0</v>
      </c>
      <c r="AI28" s="60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30">
        <v>0</v>
      </c>
      <c r="AP28" s="19">
        <v>0</v>
      </c>
      <c r="AQ28" s="19">
        <v>25000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60</v>
      </c>
      <c r="BA28" s="31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32">
        <f t="shared" si="3"/>
        <v>38060</v>
      </c>
      <c r="BI28" s="32">
        <f t="shared" si="4"/>
        <v>86540</v>
      </c>
      <c r="BJ28" s="33"/>
    </row>
    <row r="29" spans="1:62" ht="19.5">
      <c r="A29" s="6">
        <v>27</v>
      </c>
      <c r="B29" s="19">
        <v>5713</v>
      </c>
      <c r="C29" s="19" t="s">
        <v>134</v>
      </c>
      <c r="D29" s="19" t="s">
        <v>85</v>
      </c>
      <c r="E29" s="19">
        <v>8</v>
      </c>
      <c r="F29" s="19">
        <v>1</v>
      </c>
      <c r="G29" s="19">
        <v>1</v>
      </c>
      <c r="H29" s="56">
        <v>30</v>
      </c>
      <c r="I29" s="21">
        <v>74300</v>
      </c>
      <c r="J29" s="57">
        <v>0</v>
      </c>
      <c r="K29" s="20">
        <f t="shared" si="0"/>
        <v>25262</v>
      </c>
      <c r="L29" s="21">
        <v>1800</v>
      </c>
      <c r="M29" s="22">
        <f t="shared" si="1"/>
        <v>612</v>
      </c>
      <c r="N29" s="23">
        <v>13374</v>
      </c>
      <c r="O29" s="61">
        <v>0</v>
      </c>
      <c r="P29" s="25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7">
        <v>0</v>
      </c>
      <c r="AA29" s="26">
        <v>0</v>
      </c>
      <c r="AB29" s="26">
        <v>0</v>
      </c>
      <c r="AC29" s="59">
        <f t="shared" si="2"/>
        <v>115348</v>
      </c>
      <c r="AD29" s="19">
        <v>9500</v>
      </c>
      <c r="AE29" s="19">
        <v>0</v>
      </c>
      <c r="AF29" s="19">
        <v>0</v>
      </c>
      <c r="AG29" s="19">
        <v>0</v>
      </c>
      <c r="AH29" s="60">
        <v>0</v>
      </c>
      <c r="AI29" s="60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30">
        <v>0</v>
      </c>
      <c r="AP29" s="19">
        <v>0</v>
      </c>
      <c r="AQ29" s="19">
        <v>7000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60</v>
      </c>
      <c r="BA29" s="31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32">
        <f t="shared" si="3"/>
        <v>16560</v>
      </c>
      <c r="BI29" s="32">
        <f t="shared" si="4"/>
        <v>98788</v>
      </c>
      <c r="BJ29" s="64"/>
    </row>
    <row r="30" spans="1:62" ht="19.5">
      <c r="A30" s="10">
        <v>28</v>
      </c>
      <c r="B30" s="19">
        <v>55599</v>
      </c>
      <c r="C30" s="19" t="s">
        <v>103</v>
      </c>
      <c r="D30" s="19" t="s">
        <v>83</v>
      </c>
      <c r="E30" s="19">
        <v>8</v>
      </c>
      <c r="F30" s="19">
        <v>1</v>
      </c>
      <c r="G30" s="19">
        <v>1</v>
      </c>
      <c r="H30" s="56">
        <v>30</v>
      </c>
      <c r="I30" s="21">
        <v>68000</v>
      </c>
      <c r="J30" s="57">
        <v>0</v>
      </c>
      <c r="K30" s="20">
        <f t="shared" si="0"/>
        <v>23120</v>
      </c>
      <c r="L30" s="21">
        <v>1800</v>
      </c>
      <c r="M30" s="22">
        <f t="shared" si="1"/>
        <v>612</v>
      </c>
      <c r="N30" s="23">
        <v>12240</v>
      </c>
      <c r="O30" s="24">
        <f>ROUND(SUM(I30+K30)*0.14,0)</f>
        <v>12757</v>
      </c>
      <c r="P30" s="25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7">
        <v>0</v>
      </c>
      <c r="AA30" s="26">
        <v>0</v>
      </c>
      <c r="AB30" s="26">
        <v>0</v>
      </c>
      <c r="AC30" s="59">
        <f t="shared" si="2"/>
        <v>118529</v>
      </c>
      <c r="AD30" s="19">
        <v>10000</v>
      </c>
      <c r="AE30" s="19">
        <v>0</v>
      </c>
      <c r="AF30" s="19">
        <v>0</v>
      </c>
      <c r="AG30" s="19">
        <v>0</v>
      </c>
      <c r="AH30" s="24">
        <f>ROUND(SUM(I30+K30)*0.1,0)</f>
        <v>9112</v>
      </c>
      <c r="AI30" s="29">
        <f>O30</f>
        <v>12757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30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60</v>
      </c>
      <c r="BA30" s="31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32">
        <f t="shared" si="3"/>
        <v>31929</v>
      </c>
      <c r="BI30" s="32">
        <f t="shared" si="4"/>
        <v>86600</v>
      </c>
      <c r="BJ30" s="33"/>
    </row>
    <row r="31" spans="1:62" ht="19.5">
      <c r="A31" s="6">
        <v>29</v>
      </c>
      <c r="B31" s="19">
        <v>48541</v>
      </c>
      <c r="C31" s="65" t="s">
        <v>106</v>
      </c>
      <c r="D31" s="19" t="s">
        <v>84</v>
      </c>
      <c r="E31" s="19">
        <v>7</v>
      </c>
      <c r="F31" s="19">
        <v>1</v>
      </c>
      <c r="G31" s="19">
        <v>1</v>
      </c>
      <c r="H31" s="56">
        <v>30</v>
      </c>
      <c r="I31" s="21">
        <v>60400</v>
      </c>
      <c r="J31" s="57">
        <v>0</v>
      </c>
      <c r="K31" s="20">
        <f t="shared" si="0"/>
        <v>20536</v>
      </c>
      <c r="L31" s="21">
        <v>1800</v>
      </c>
      <c r="M31" s="22">
        <f t="shared" si="1"/>
        <v>612</v>
      </c>
      <c r="N31" s="23">
        <v>10872</v>
      </c>
      <c r="O31" s="66">
        <f>ROUND(SUM(I31+K31)*0.14,0)-183</f>
        <v>11148</v>
      </c>
      <c r="P31" s="25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7">
        <v>0</v>
      </c>
      <c r="AA31" s="26">
        <v>0</v>
      </c>
      <c r="AB31" s="26">
        <v>0</v>
      </c>
      <c r="AC31" s="59">
        <f t="shared" si="2"/>
        <v>105368</v>
      </c>
      <c r="AD31" s="19">
        <v>4000</v>
      </c>
      <c r="AE31" s="19">
        <v>0</v>
      </c>
      <c r="AF31" s="19">
        <v>0</v>
      </c>
      <c r="AG31" s="19">
        <v>0</v>
      </c>
      <c r="AH31" s="24">
        <f>ROUND(SUM(I31+K31)*0.1,0)</f>
        <v>8094</v>
      </c>
      <c r="AI31" s="29">
        <f>O31</f>
        <v>11148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30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60</v>
      </c>
      <c r="BA31" s="31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32">
        <f t="shared" si="3"/>
        <v>23302</v>
      </c>
      <c r="BI31" s="32">
        <f t="shared" si="4"/>
        <v>82066</v>
      </c>
      <c r="BJ31" s="33"/>
    </row>
    <row r="32" spans="1:62" ht="19.5">
      <c r="A32" s="10">
        <v>30</v>
      </c>
      <c r="B32" s="19">
        <v>68137</v>
      </c>
      <c r="C32" s="19" t="s">
        <v>123</v>
      </c>
      <c r="D32" s="19" t="s">
        <v>124</v>
      </c>
      <c r="E32" s="19">
        <v>6</v>
      </c>
      <c r="F32" s="19">
        <v>1</v>
      </c>
      <c r="G32" s="19">
        <v>1</v>
      </c>
      <c r="H32" s="56">
        <v>30</v>
      </c>
      <c r="I32" s="21">
        <v>41100</v>
      </c>
      <c r="J32" s="57">
        <v>0</v>
      </c>
      <c r="K32" s="20">
        <f t="shared" si="0"/>
        <v>13974</v>
      </c>
      <c r="L32" s="21">
        <v>1800</v>
      </c>
      <c r="M32" s="22">
        <f t="shared" si="1"/>
        <v>612</v>
      </c>
      <c r="N32" s="23">
        <v>0</v>
      </c>
      <c r="O32" s="24">
        <f>ROUND(SUM(I32+K32)*0.14,0)</f>
        <v>7710</v>
      </c>
      <c r="P32" s="25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7">
        <v>0</v>
      </c>
      <c r="AA32" s="26">
        <v>0</v>
      </c>
      <c r="AB32" s="26">
        <v>0</v>
      </c>
      <c r="AC32" s="59">
        <f t="shared" si="2"/>
        <v>65196</v>
      </c>
      <c r="AD32" s="19">
        <v>1000</v>
      </c>
      <c r="AE32" s="19">
        <v>0</v>
      </c>
      <c r="AF32" s="19">
        <v>370</v>
      </c>
      <c r="AG32" s="19">
        <v>0</v>
      </c>
      <c r="AH32" s="24">
        <f>ROUND(SUM(I32+K32)*0.1,0)</f>
        <v>5507</v>
      </c>
      <c r="AI32" s="29">
        <f>O32</f>
        <v>7710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30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60</v>
      </c>
      <c r="BA32" s="31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32">
        <f t="shared" si="3"/>
        <v>14647</v>
      </c>
      <c r="BI32" s="32">
        <f t="shared" si="4"/>
        <v>50549</v>
      </c>
      <c r="BJ32" s="33"/>
    </row>
    <row r="33" spans="1:62" ht="19.5">
      <c r="A33" s="6">
        <v>31</v>
      </c>
      <c r="B33" s="19">
        <v>7949</v>
      </c>
      <c r="C33" s="19" t="s">
        <v>86</v>
      </c>
      <c r="D33" s="19" t="s">
        <v>87</v>
      </c>
      <c r="E33" s="19">
        <v>7</v>
      </c>
      <c r="F33" s="19">
        <v>1</v>
      </c>
      <c r="G33" s="19">
        <v>1</v>
      </c>
      <c r="H33" s="56">
        <v>30</v>
      </c>
      <c r="I33" s="21">
        <v>70000</v>
      </c>
      <c r="J33" s="57">
        <v>0</v>
      </c>
      <c r="K33" s="20">
        <f t="shared" si="0"/>
        <v>23800</v>
      </c>
      <c r="L33" s="21">
        <v>1800</v>
      </c>
      <c r="M33" s="22">
        <f t="shared" si="1"/>
        <v>612</v>
      </c>
      <c r="N33" s="23">
        <v>12600</v>
      </c>
      <c r="O33" s="61">
        <v>0</v>
      </c>
      <c r="P33" s="25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7">
        <v>0</v>
      </c>
      <c r="AA33" s="26">
        <v>0</v>
      </c>
      <c r="AB33" s="26">
        <v>0</v>
      </c>
      <c r="AC33" s="59">
        <f t="shared" si="2"/>
        <v>108812</v>
      </c>
      <c r="AD33" s="19">
        <v>7000</v>
      </c>
      <c r="AE33" s="19">
        <v>0</v>
      </c>
      <c r="AF33" s="19">
        <v>0</v>
      </c>
      <c r="AG33" s="19">
        <v>0</v>
      </c>
      <c r="AH33" s="60">
        <v>0</v>
      </c>
      <c r="AI33" s="60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30">
        <v>0</v>
      </c>
      <c r="AP33" s="19">
        <v>0</v>
      </c>
      <c r="AQ33" s="19">
        <v>12000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60</v>
      </c>
      <c r="BA33" s="31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32">
        <f t="shared" si="3"/>
        <v>19060</v>
      </c>
      <c r="BI33" s="32">
        <f t="shared" si="4"/>
        <v>89752</v>
      </c>
      <c r="BJ33" s="33"/>
    </row>
    <row r="34" spans="1:62" ht="19.5">
      <c r="A34" s="10">
        <v>32</v>
      </c>
      <c r="B34" s="19">
        <v>17947</v>
      </c>
      <c r="C34" s="19" t="s">
        <v>135</v>
      </c>
      <c r="D34" s="19" t="s">
        <v>88</v>
      </c>
      <c r="E34" s="19">
        <v>7</v>
      </c>
      <c r="F34" s="19">
        <v>1</v>
      </c>
      <c r="G34" s="19">
        <v>1</v>
      </c>
      <c r="H34" s="56">
        <v>30</v>
      </c>
      <c r="I34" s="21">
        <v>68000</v>
      </c>
      <c r="J34" s="57">
        <v>0</v>
      </c>
      <c r="K34" s="20">
        <f t="shared" si="0"/>
        <v>23120</v>
      </c>
      <c r="L34" s="21">
        <v>1800</v>
      </c>
      <c r="M34" s="22">
        <f t="shared" si="1"/>
        <v>612</v>
      </c>
      <c r="N34" s="23">
        <v>12240</v>
      </c>
      <c r="O34" s="61">
        <v>0</v>
      </c>
      <c r="P34" s="25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7">
        <v>0</v>
      </c>
      <c r="AA34" s="26">
        <v>0</v>
      </c>
      <c r="AB34" s="26">
        <v>0</v>
      </c>
      <c r="AC34" s="59">
        <f t="shared" si="2"/>
        <v>105772</v>
      </c>
      <c r="AD34" s="19">
        <v>8500</v>
      </c>
      <c r="AE34" s="19">
        <v>0</v>
      </c>
      <c r="AF34" s="19">
        <v>0</v>
      </c>
      <c r="AG34" s="19">
        <v>0</v>
      </c>
      <c r="AH34" s="60">
        <v>0</v>
      </c>
      <c r="AI34" s="60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30">
        <v>0</v>
      </c>
      <c r="AP34" s="19">
        <v>0</v>
      </c>
      <c r="AQ34" s="19">
        <v>32000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60</v>
      </c>
      <c r="BA34" s="31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32">
        <f t="shared" si="3"/>
        <v>40560</v>
      </c>
      <c r="BI34" s="32">
        <f t="shared" si="4"/>
        <v>65212</v>
      </c>
      <c r="BJ34" s="33"/>
    </row>
    <row r="35" spans="1:62" ht="19.5">
      <c r="A35" s="6">
        <v>33</v>
      </c>
      <c r="B35" s="19">
        <v>18646</v>
      </c>
      <c r="C35" s="19" t="s">
        <v>114</v>
      </c>
      <c r="D35" s="19" t="s">
        <v>88</v>
      </c>
      <c r="E35" s="19">
        <v>7</v>
      </c>
      <c r="F35" s="19">
        <v>1</v>
      </c>
      <c r="G35" s="19">
        <v>1</v>
      </c>
      <c r="H35" s="56">
        <v>30</v>
      </c>
      <c r="I35" s="21">
        <v>66000</v>
      </c>
      <c r="J35" s="57">
        <v>0</v>
      </c>
      <c r="K35" s="20">
        <f t="shared" si="0"/>
        <v>22440</v>
      </c>
      <c r="L35" s="21">
        <v>1800</v>
      </c>
      <c r="M35" s="22">
        <f t="shared" si="1"/>
        <v>612</v>
      </c>
      <c r="N35" s="23">
        <v>11880</v>
      </c>
      <c r="O35" s="61">
        <v>0</v>
      </c>
      <c r="P35" s="25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7">
        <v>0</v>
      </c>
      <c r="AA35" s="26">
        <v>0</v>
      </c>
      <c r="AB35" s="26">
        <v>0</v>
      </c>
      <c r="AC35" s="59">
        <f t="shared" si="2"/>
        <v>102732</v>
      </c>
      <c r="AD35" s="19">
        <v>10000</v>
      </c>
      <c r="AE35" s="19">
        <v>0</v>
      </c>
      <c r="AF35" s="19">
        <v>0</v>
      </c>
      <c r="AG35" s="19">
        <v>0</v>
      </c>
      <c r="AH35" s="60">
        <v>0</v>
      </c>
      <c r="AI35" s="60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30">
        <v>0</v>
      </c>
      <c r="AP35" s="19">
        <v>0</v>
      </c>
      <c r="AQ35" s="19">
        <v>6000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60</v>
      </c>
      <c r="BA35" s="31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32">
        <f t="shared" si="3"/>
        <v>16060</v>
      </c>
      <c r="BI35" s="32">
        <f t="shared" si="4"/>
        <v>86672</v>
      </c>
      <c r="BJ35" s="33"/>
    </row>
    <row r="36" spans="1:62" ht="60.75" customHeight="1">
      <c r="A36" s="10">
        <v>34</v>
      </c>
      <c r="B36" s="19">
        <v>18704</v>
      </c>
      <c r="C36" s="19" t="s">
        <v>96</v>
      </c>
      <c r="D36" s="19" t="s">
        <v>88</v>
      </c>
      <c r="E36" s="19">
        <v>7</v>
      </c>
      <c r="F36" s="19">
        <v>1</v>
      </c>
      <c r="G36" s="19">
        <v>1</v>
      </c>
      <c r="H36" s="56">
        <v>28</v>
      </c>
      <c r="I36" s="21">
        <v>61600</v>
      </c>
      <c r="J36" s="57">
        <v>0</v>
      </c>
      <c r="K36" s="20">
        <f t="shared" si="0"/>
        <v>20944</v>
      </c>
      <c r="L36" s="21">
        <v>1800</v>
      </c>
      <c r="M36" s="22">
        <f t="shared" si="1"/>
        <v>612</v>
      </c>
      <c r="N36" s="23">
        <v>11880</v>
      </c>
      <c r="O36" s="61">
        <v>0</v>
      </c>
      <c r="P36" s="25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7">
        <v>0</v>
      </c>
      <c r="AA36" s="26">
        <v>0</v>
      </c>
      <c r="AB36" s="26">
        <v>0</v>
      </c>
      <c r="AC36" s="59">
        <f t="shared" si="2"/>
        <v>96836</v>
      </c>
      <c r="AD36" s="19">
        <v>9000</v>
      </c>
      <c r="AE36" s="19">
        <v>0</v>
      </c>
      <c r="AF36" s="19">
        <v>0</v>
      </c>
      <c r="AG36" s="19">
        <v>0</v>
      </c>
      <c r="AH36" s="60">
        <v>0</v>
      </c>
      <c r="AI36" s="60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30">
        <v>0</v>
      </c>
      <c r="AP36" s="19">
        <v>0</v>
      </c>
      <c r="AQ36" s="19">
        <v>30000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60</v>
      </c>
      <c r="BA36" s="31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32">
        <f t="shared" si="3"/>
        <v>39060</v>
      </c>
      <c r="BI36" s="32">
        <f t="shared" si="4"/>
        <v>57776</v>
      </c>
      <c r="BJ36" s="63" t="s">
        <v>147</v>
      </c>
    </row>
    <row r="37" spans="1:62" ht="39">
      <c r="A37" s="6">
        <v>35</v>
      </c>
      <c r="B37" s="19">
        <v>18756</v>
      </c>
      <c r="C37" s="65" t="s">
        <v>91</v>
      </c>
      <c r="D37" s="19" t="s">
        <v>88</v>
      </c>
      <c r="E37" s="19">
        <v>7</v>
      </c>
      <c r="F37" s="19">
        <v>1</v>
      </c>
      <c r="G37" s="19">
        <v>1</v>
      </c>
      <c r="H37" s="56">
        <v>19</v>
      </c>
      <c r="I37" s="21">
        <v>41800</v>
      </c>
      <c r="J37" s="57">
        <v>0</v>
      </c>
      <c r="K37" s="20">
        <f t="shared" si="0"/>
        <v>14212</v>
      </c>
      <c r="L37" s="21">
        <v>1800</v>
      </c>
      <c r="M37" s="22">
        <f t="shared" si="1"/>
        <v>612</v>
      </c>
      <c r="N37" s="23">
        <v>0</v>
      </c>
      <c r="O37" s="61">
        <v>0</v>
      </c>
      <c r="P37" s="25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7">
        <v>0</v>
      </c>
      <c r="AA37" s="26">
        <v>0</v>
      </c>
      <c r="AB37" s="26">
        <v>0</v>
      </c>
      <c r="AC37" s="59">
        <f t="shared" si="2"/>
        <v>58424</v>
      </c>
      <c r="AD37" s="19">
        <v>7000</v>
      </c>
      <c r="AE37" s="19">
        <v>0</v>
      </c>
      <c r="AF37" s="19">
        <v>0</v>
      </c>
      <c r="AG37" s="19">
        <v>0</v>
      </c>
      <c r="AH37" s="60">
        <v>0</v>
      </c>
      <c r="AI37" s="60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30">
        <v>0</v>
      </c>
      <c r="AP37" s="19">
        <v>0</v>
      </c>
      <c r="AQ37" s="19">
        <v>20000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60</v>
      </c>
      <c r="BA37" s="31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32">
        <f t="shared" si="3"/>
        <v>27060</v>
      </c>
      <c r="BI37" s="32">
        <f t="shared" si="4"/>
        <v>31364</v>
      </c>
      <c r="BJ37" s="63" t="s">
        <v>148</v>
      </c>
    </row>
    <row r="38" spans="1:62" ht="19.5">
      <c r="A38" s="10">
        <v>36</v>
      </c>
      <c r="B38" s="19">
        <v>34841</v>
      </c>
      <c r="C38" s="19" t="s">
        <v>111</v>
      </c>
      <c r="D38" s="19" t="s">
        <v>88</v>
      </c>
      <c r="E38" s="19">
        <v>7</v>
      </c>
      <c r="F38" s="19">
        <v>1</v>
      </c>
      <c r="G38" s="19">
        <v>1</v>
      </c>
      <c r="H38" s="56">
        <v>30</v>
      </c>
      <c r="I38" s="21">
        <v>62200</v>
      </c>
      <c r="J38" s="57">
        <v>0</v>
      </c>
      <c r="K38" s="20">
        <f t="shared" si="0"/>
        <v>21148</v>
      </c>
      <c r="L38" s="21">
        <v>1800</v>
      </c>
      <c r="M38" s="22">
        <f t="shared" si="1"/>
        <v>612</v>
      </c>
      <c r="N38" s="23">
        <v>11196</v>
      </c>
      <c r="O38" s="61">
        <v>0</v>
      </c>
      <c r="P38" s="25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7">
        <v>0</v>
      </c>
      <c r="AA38" s="26">
        <v>0</v>
      </c>
      <c r="AB38" s="26">
        <v>0</v>
      </c>
      <c r="AC38" s="59">
        <f t="shared" si="2"/>
        <v>96956</v>
      </c>
      <c r="AD38" s="19">
        <v>8500</v>
      </c>
      <c r="AE38" s="19">
        <v>0</v>
      </c>
      <c r="AF38" s="19">
        <v>0</v>
      </c>
      <c r="AG38" s="19">
        <v>0</v>
      </c>
      <c r="AH38" s="60">
        <v>0</v>
      </c>
      <c r="AI38" s="60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30">
        <v>0</v>
      </c>
      <c r="AP38" s="19">
        <v>0</v>
      </c>
      <c r="AQ38" s="19">
        <v>15000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60</v>
      </c>
      <c r="BA38" s="31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32">
        <f t="shared" si="3"/>
        <v>23560</v>
      </c>
      <c r="BI38" s="32">
        <f t="shared" si="4"/>
        <v>73396</v>
      </c>
      <c r="BJ38" s="33"/>
    </row>
    <row r="39" spans="1:62" ht="19.5">
      <c r="A39" s="6">
        <v>37</v>
      </c>
      <c r="B39" s="19">
        <v>51509</v>
      </c>
      <c r="C39" s="19" t="s">
        <v>125</v>
      </c>
      <c r="D39" s="19" t="s">
        <v>88</v>
      </c>
      <c r="E39" s="19">
        <v>7</v>
      </c>
      <c r="F39" s="19">
        <v>1</v>
      </c>
      <c r="G39" s="19">
        <v>1</v>
      </c>
      <c r="H39" s="56">
        <v>30</v>
      </c>
      <c r="I39" s="21">
        <v>55200</v>
      </c>
      <c r="J39" s="57">
        <v>0</v>
      </c>
      <c r="K39" s="20">
        <f t="shared" si="0"/>
        <v>18768</v>
      </c>
      <c r="L39" s="21">
        <v>1800</v>
      </c>
      <c r="M39" s="22">
        <f t="shared" si="1"/>
        <v>612</v>
      </c>
      <c r="N39" s="23">
        <v>9936</v>
      </c>
      <c r="O39" s="66">
        <f>ROUND(SUM(I39+K39)*0.14,0)+167</f>
        <v>10523</v>
      </c>
      <c r="P39" s="25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7">
        <v>0</v>
      </c>
      <c r="AA39" s="26">
        <v>0</v>
      </c>
      <c r="AB39" s="26">
        <v>0</v>
      </c>
      <c r="AC39" s="59">
        <f t="shared" si="2"/>
        <v>96839</v>
      </c>
      <c r="AD39" s="19">
        <v>4000</v>
      </c>
      <c r="AE39" s="19">
        <v>0</v>
      </c>
      <c r="AF39" s="19">
        <v>0</v>
      </c>
      <c r="AG39" s="19">
        <v>0</v>
      </c>
      <c r="AH39" s="24">
        <f>ROUND(SUM(I39+K39)*0.1,0)</f>
        <v>7397</v>
      </c>
      <c r="AI39" s="29">
        <f>O39</f>
        <v>10523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30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60</v>
      </c>
      <c r="BA39" s="31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32">
        <f t="shared" si="3"/>
        <v>21980</v>
      </c>
      <c r="BI39" s="32">
        <f t="shared" si="4"/>
        <v>74859</v>
      </c>
      <c r="BJ39" s="33"/>
    </row>
    <row r="40" spans="1:62" ht="19.5">
      <c r="A40" s="10">
        <v>38</v>
      </c>
      <c r="B40" s="19">
        <v>46607</v>
      </c>
      <c r="C40" s="19" t="s">
        <v>89</v>
      </c>
      <c r="D40" s="19" t="s">
        <v>88</v>
      </c>
      <c r="E40" s="19">
        <v>7</v>
      </c>
      <c r="F40" s="19">
        <v>1</v>
      </c>
      <c r="G40" s="19">
        <v>1</v>
      </c>
      <c r="H40" s="56">
        <v>30</v>
      </c>
      <c r="I40" s="21">
        <v>55200</v>
      </c>
      <c r="J40" s="57">
        <v>0</v>
      </c>
      <c r="K40" s="20">
        <f t="shared" si="0"/>
        <v>18768</v>
      </c>
      <c r="L40" s="21">
        <v>1800</v>
      </c>
      <c r="M40" s="22">
        <f t="shared" si="1"/>
        <v>612</v>
      </c>
      <c r="N40" s="23">
        <v>0</v>
      </c>
      <c r="O40" s="24">
        <f aca="true" t="shared" si="11" ref="O40:O52">ROUND(SUM(I40+K40)*0.14,0)</f>
        <v>10356</v>
      </c>
      <c r="P40" s="25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7">
        <v>0</v>
      </c>
      <c r="AA40" s="26">
        <v>0</v>
      </c>
      <c r="AB40" s="26">
        <v>0</v>
      </c>
      <c r="AC40" s="59">
        <f t="shared" si="2"/>
        <v>86736</v>
      </c>
      <c r="AD40" s="19">
        <v>3000</v>
      </c>
      <c r="AE40" s="19">
        <v>0</v>
      </c>
      <c r="AF40" s="19">
        <v>370</v>
      </c>
      <c r="AG40" s="19">
        <v>0</v>
      </c>
      <c r="AH40" s="24">
        <f aca="true" t="shared" si="12" ref="AH40:AH50">ROUND(SUM(I40+K40)*0.1,0)</f>
        <v>7397</v>
      </c>
      <c r="AI40" s="29">
        <f aca="true" t="shared" si="13" ref="AI40:AI50">O40</f>
        <v>10356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30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60</v>
      </c>
      <c r="BA40" s="31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32">
        <f t="shared" si="3"/>
        <v>21183</v>
      </c>
      <c r="BI40" s="32">
        <f t="shared" si="4"/>
        <v>65553</v>
      </c>
      <c r="BJ40" s="33"/>
    </row>
    <row r="41" spans="1:62" ht="19.5">
      <c r="A41" s="6">
        <v>39</v>
      </c>
      <c r="B41" s="19">
        <v>53478</v>
      </c>
      <c r="C41" s="19" t="s">
        <v>94</v>
      </c>
      <c r="D41" s="19" t="s">
        <v>88</v>
      </c>
      <c r="E41" s="19">
        <v>6</v>
      </c>
      <c r="F41" s="19">
        <v>1</v>
      </c>
      <c r="G41" s="19">
        <v>1</v>
      </c>
      <c r="H41" s="56">
        <v>30</v>
      </c>
      <c r="I41" s="21">
        <v>52000</v>
      </c>
      <c r="J41" s="57">
        <v>0</v>
      </c>
      <c r="K41" s="20">
        <f t="shared" si="0"/>
        <v>17680</v>
      </c>
      <c r="L41" s="21">
        <v>1800</v>
      </c>
      <c r="M41" s="22">
        <f t="shared" si="1"/>
        <v>612</v>
      </c>
      <c r="N41" s="23">
        <v>9360</v>
      </c>
      <c r="O41" s="24">
        <f t="shared" si="11"/>
        <v>9755</v>
      </c>
      <c r="P41" s="25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7">
        <v>0</v>
      </c>
      <c r="AA41" s="26">
        <v>0</v>
      </c>
      <c r="AB41" s="26">
        <v>0</v>
      </c>
      <c r="AC41" s="59">
        <f t="shared" si="2"/>
        <v>91207</v>
      </c>
      <c r="AD41" s="19">
        <v>5500</v>
      </c>
      <c r="AE41" s="19">
        <v>0</v>
      </c>
      <c r="AF41" s="19">
        <v>0</v>
      </c>
      <c r="AG41" s="19">
        <v>0</v>
      </c>
      <c r="AH41" s="24">
        <f t="shared" si="12"/>
        <v>6968</v>
      </c>
      <c r="AI41" s="29">
        <f t="shared" si="13"/>
        <v>9755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30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60</v>
      </c>
      <c r="BA41" s="31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32">
        <f t="shared" si="3"/>
        <v>22283</v>
      </c>
      <c r="BI41" s="32">
        <f t="shared" si="4"/>
        <v>68924</v>
      </c>
      <c r="BJ41" s="33"/>
    </row>
    <row r="42" spans="1:62" ht="19.5">
      <c r="A42" s="10">
        <v>40</v>
      </c>
      <c r="B42" s="19">
        <v>51498</v>
      </c>
      <c r="C42" s="19" t="s">
        <v>95</v>
      </c>
      <c r="D42" s="19" t="s">
        <v>88</v>
      </c>
      <c r="E42" s="19">
        <v>7</v>
      </c>
      <c r="F42" s="19">
        <v>1</v>
      </c>
      <c r="G42" s="19">
        <v>1</v>
      </c>
      <c r="H42" s="56">
        <v>30</v>
      </c>
      <c r="I42" s="21">
        <v>52000</v>
      </c>
      <c r="J42" s="57">
        <v>0</v>
      </c>
      <c r="K42" s="20">
        <f t="shared" si="0"/>
        <v>17680</v>
      </c>
      <c r="L42" s="21">
        <v>1800</v>
      </c>
      <c r="M42" s="22">
        <f t="shared" si="1"/>
        <v>612</v>
      </c>
      <c r="N42" s="23">
        <v>9360</v>
      </c>
      <c r="O42" s="24">
        <f t="shared" si="11"/>
        <v>9755</v>
      </c>
      <c r="P42" s="25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7">
        <v>0</v>
      </c>
      <c r="AA42" s="26">
        <v>0</v>
      </c>
      <c r="AB42" s="26">
        <v>0</v>
      </c>
      <c r="AC42" s="59">
        <f t="shared" si="2"/>
        <v>91207</v>
      </c>
      <c r="AD42" s="19">
        <v>4500</v>
      </c>
      <c r="AE42" s="19">
        <v>0</v>
      </c>
      <c r="AF42" s="19">
        <v>0</v>
      </c>
      <c r="AG42" s="19">
        <v>0</v>
      </c>
      <c r="AH42" s="24">
        <f t="shared" si="12"/>
        <v>6968</v>
      </c>
      <c r="AI42" s="29">
        <f t="shared" si="13"/>
        <v>9755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30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60</v>
      </c>
      <c r="BA42" s="31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32">
        <f t="shared" si="3"/>
        <v>21283</v>
      </c>
      <c r="BI42" s="32">
        <f t="shared" si="4"/>
        <v>69924</v>
      </c>
      <c r="BJ42" s="33"/>
    </row>
    <row r="43" spans="1:62" ht="19.5">
      <c r="A43" s="6">
        <v>41</v>
      </c>
      <c r="B43" s="19">
        <v>54155</v>
      </c>
      <c r="C43" s="19" t="s">
        <v>92</v>
      </c>
      <c r="D43" s="19" t="s">
        <v>88</v>
      </c>
      <c r="E43" s="19">
        <v>6</v>
      </c>
      <c r="F43" s="19">
        <v>1</v>
      </c>
      <c r="G43" s="19">
        <v>1</v>
      </c>
      <c r="H43" s="56">
        <v>30</v>
      </c>
      <c r="I43" s="21">
        <v>52000</v>
      </c>
      <c r="J43" s="57">
        <v>0</v>
      </c>
      <c r="K43" s="20">
        <f t="shared" si="0"/>
        <v>17680</v>
      </c>
      <c r="L43" s="21">
        <v>1800</v>
      </c>
      <c r="M43" s="22">
        <f t="shared" si="1"/>
        <v>612</v>
      </c>
      <c r="N43" s="23">
        <v>9360</v>
      </c>
      <c r="O43" s="24">
        <f t="shared" si="11"/>
        <v>9755</v>
      </c>
      <c r="P43" s="25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7">
        <v>0</v>
      </c>
      <c r="AA43" s="26">
        <v>0</v>
      </c>
      <c r="AB43" s="26">
        <v>0</v>
      </c>
      <c r="AC43" s="59">
        <f t="shared" si="2"/>
        <v>91207</v>
      </c>
      <c r="AD43" s="19">
        <v>3500</v>
      </c>
      <c r="AE43" s="19">
        <v>0</v>
      </c>
      <c r="AF43" s="19">
        <v>0</v>
      </c>
      <c r="AG43" s="19">
        <v>0</v>
      </c>
      <c r="AH43" s="24">
        <f t="shared" si="12"/>
        <v>6968</v>
      </c>
      <c r="AI43" s="29">
        <f t="shared" si="13"/>
        <v>9755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30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60</v>
      </c>
      <c r="BA43" s="31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32">
        <f t="shared" si="3"/>
        <v>20283</v>
      </c>
      <c r="BI43" s="32">
        <f t="shared" si="4"/>
        <v>70924</v>
      </c>
      <c r="BJ43" s="33"/>
    </row>
    <row r="44" spans="1:62" ht="19.5">
      <c r="A44" s="10">
        <v>42</v>
      </c>
      <c r="B44" s="19">
        <v>56600</v>
      </c>
      <c r="C44" s="19" t="s">
        <v>90</v>
      </c>
      <c r="D44" s="19" t="s">
        <v>88</v>
      </c>
      <c r="E44" s="19">
        <v>6</v>
      </c>
      <c r="F44" s="19">
        <v>1</v>
      </c>
      <c r="G44" s="19">
        <v>1</v>
      </c>
      <c r="H44" s="56">
        <v>30</v>
      </c>
      <c r="I44" s="21">
        <v>52000</v>
      </c>
      <c r="J44" s="57">
        <v>0</v>
      </c>
      <c r="K44" s="20">
        <f t="shared" si="0"/>
        <v>17680</v>
      </c>
      <c r="L44" s="21">
        <v>1800</v>
      </c>
      <c r="M44" s="22">
        <f t="shared" si="1"/>
        <v>612</v>
      </c>
      <c r="N44" s="23">
        <v>0</v>
      </c>
      <c r="O44" s="24">
        <f t="shared" si="11"/>
        <v>9755</v>
      </c>
      <c r="P44" s="25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7">
        <v>0</v>
      </c>
      <c r="AA44" s="26">
        <v>0</v>
      </c>
      <c r="AB44" s="26">
        <v>0</v>
      </c>
      <c r="AC44" s="59">
        <f t="shared" si="2"/>
        <v>81847</v>
      </c>
      <c r="AD44" s="19">
        <v>3500</v>
      </c>
      <c r="AE44" s="19">
        <v>0</v>
      </c>
      <c r="AF44" s="19">
        <v>370</v>
      </c>
      <c r="AG44" s="19">
        <v>0</v>
      </c>
      <c r="AH44" s="24">
        <f t="shared" si="12"/>
        <v>6968</v>
      </c>
      <c r="AI44" s="29">
        <f t="shared" si="13"/>
        <v>9755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30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60</v>
      </c>
      <c r="BA44" s="31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32">
        <f t="shared" si="3"/>
        <v>20653</v>
      </c>
      <c r="BI44" s="32">
        <f t="shared" si="4"/>
        <v>61194</v>
      </c>
      <c r="BJ44" s="33"/>
    </row>
    <row r="45" spans="1:62" ht="19.5">
      <c r="A45" s="6">
        <v>43</v>
      </c>
      <c r="B45" s="19">
        <v>60265</v>
      </c>
      <c r="C45" s="19" t="s">
        <v>107</v>
      </c>
      <c r="D45" s="19" t="s">
        <v>88</v>
      </c>
      <c r="E45" s="19">
        <v>6</v>
      </c>
      <c r="F45" s="19">
        <v>1</v>
      </c>
      <c r="G45" s="19">
        <v>1</v>
      </c>
      <c r="H45" s="56">
        <v>30</v>
      </c>
      <c r="I45" s="21">
        <v>44900</v>
      </c>
      <c r="J45" s="57">
        <v>0</v>
      </c>
      <c r="K45" s="20">
        <f t="shared" si="0"/>
        <v>15266</v>
      </c>
      <c r="L45" s="21">
        <v>1800</v>
      </c>
      <c r="M45" s="22">
        <f t="shared" si="1"/>
        <v>612</v>
      </c>
      <c r="N45" s="23">
        <v>8082</v>
      </c>
      <c r="O45" s="24">
        <f t="shared" si="11"/>
        <v>8423</v>
      </c>
      <c r="P45" s="25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7">
        <v>0</v>
      </c>
      <c r="AA45" s="26">
        <v>0</v>
      </c>
      <c r="AB45" s="26">
        <v>0</v>
      </c>
      <c r="AC45" s="59">
        <f t="shared" si="2"/>
        <v>79083</v>
      </c>
      <c r="AD45" s="19">
        <v>3500</v>
      </c>
      <c r="AE45" s="19">
        <v>0</v>
      </c>
      <c r="AF45" s="19">
        <v>0</v>
      </c>
      <c r="AG45" s="19">
        <v>0</v>
      </c>
      <c r="AH45" s="24">
        <f t="shared" si="12"/>
        <v>6017</v>
      </c>
      <c r="AI45" s="29">
        <f t="shared" si="13"/>
        <v>8423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30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60</v>
      </c>
      <c r="BA45" s="31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32">
        <f t="shared" si="3"/>
        <v>18000</v>
      </c>
      <c r="BI45" s="32">
        <f t="shared" si="4"/>
        <v>61083</v>
      </c>
      <c r="BJ45" s="33"/>
    </row>
    <row r="46" spans="1:62" ht="19.5">
      <c r="A46" s="10">
        <v>44</v>
      </c>
      <c r="B46" s="19">
        <v>61853</v>
      </c>
      <c r="C46" s="19" t="s">
        <v>120</v>
      </c>
      <c r="D46" s="19" t="s">
        <v>88</v>
      </c>
      <c r="E46" s="19">
        <v>6</v>
      </c>
      <c r="F46" s="19">
        <v>1</v>
      </c>
      <c r="G46" s="19">
        <v>1</v>
      </c>
      <c r="H46" s="56">
        <v>30</v>
      </c>
      <c r="I46" s="21">
        <v>44900</v>
      </c>
      <c r="J46" s="57">
        <v>0</v>
      </c>
      <c r="K46" s="20">
        <f t="shared" si="0"/>
        <v>15266</v>
      </c>
      <c r="L46" s="21">
        <v>1800</v>
      </c>
      <c r="M46" s="22">
        <f t="shared" si="1"/>
        <v>612</v>
      </c>
      <c r="N46" s="23">
        <v>0</v>
      </c>
      <c r="O46" s="24">
        <f t="shared" si="11"/>
        <v>8423</v>
      </c>
      <c r="P46" s="25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7">
        <v>0</v>
      </c>
      <c r="AA46" s="26">
        <v>0</v>
      </c>
      <c r="AB46" s="26">
        <v>0</v>
      </c>
      <c r="AC46" s="59">
        <f t="shared" si="2"/>
        <v>71001</v>
      </c>
      <c r="AD46" s="19">
        <v>1000</v>
      </c>
      <c r="AE46" s="19">
        <v>0</v>
      </c>
      <c r="AF46" s="19">
        <v>0</v>
      </c>
      <c r="AG46" s="19">
        <v>0</v>
      </c>
      <c r="AH46" s="24">
        <f t="shared" si="12"/>
        <v>6017</v>
      </c>
      <c r="AI46" s="29">
        <f t="shared" si="13"/>
        <v>8423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30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60</v>
      </c>
      <c r="BA46" s="31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32">
        <f t="shared" si="3"/>
        <v>15500</v>
      </c>
      <c r="BI46" s="32">
        <f t="shared" si="4"/>
        <v>55501</v>
      </c>
      <c r="BJ46" s="33"/>
    </row>
    <row r="47" spans="1:62" ht="19.5">
      <c r="A47" s="6">
        <v>45</v>
      </c>
      <c r="B47" s="19">
        <v>60176</v>
      </c>
      <c r="C47" s="19" t="s">
        <v>115</v>
      </c>
      <c r="D47" s="19" t="s">
        <v>88</v>
      </c>
      <c r="E47" s="19">
        <v>6</v>
      </c>
      <c r="F47" s="19">
        <v>1</v>
      </c>
      <c r="G47" s="19">
        <v>1</v>
      </c>
      <c r="H47" s="56">
        <v>30</v>
      </c>
      <c r="I47" s="21">
        <v>43600</v>
      </c>
      <c r="J47" s="57">
        <v>0</v>
      </c>
      <c r="K47" s="20">
        <f t="shared" si="0"/>
        <v>14824</v>
      </c>
      <c r="L47" s="21">
        <v>1800</v>
      </c>
      <c r="M47" s="22">
        <f t="shared" si="1"/>
        <v>612</v>
      </c>
      <c r="N47" s="23">
        <v>0</v>
      </c>
      <c r="O47" s="24">
        <f t="shared" si="11"/>
        <v>8179</v>
      </c>
      <c r="P47" s="25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7">
        <v>0</v>
      </c>
      <c r="AA47" s="26">
        <v>0</v>
      </c>
      <c r="AB47" s="26">
        <v>0</v>
      </c>
      <c r="AC47" s="59">
        <f t="shared" si="2"/>
        <v>69015</v>
      </c>
      <c r="AD47" s="19">
        <v>1500</v>
      </c>
      <c r="AE47" s="19">
        <v>0</v>
      </c>
      <c r="AF47" s="19">
        <v>0</v>
      </c>
      <c r="AG47" s="19">
        <v>0</v>
      </c>
      <c r="AH47" s="24">
        <f t="shared" si="12"/>
        <v>5842</v>
      </c>
      <c r="AI47" s="29">
        <f t="shared" si="13"/>
        <v>8179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30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60</v>
      </c>
      <c r="BA47" s="31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32">
        <f t="shared" si="3"/>
        <v>15581</v>
      </c>
      <c r="BI47" s="32">
        <f t="shared" si="4"/>
        <v>53434</v>
      </c>
      <c r="BJ47" s="63"/>
    </row>
    <row r="48" spans="1:62" ht="19.5">
      <c r="A48" s="10">
        <v>46</v>
      </c>
      <c r="B48" s="19">
        <v>71463</v>
      </c>
      <c r="C48" s="19" t="s">
        <v>113</v>
      </c>
      <c r="D48" s="19" t="s">
        <v>88</v>
      </c>
      <c r="E48" s="19">
        <v>6</v>
      </c>
      <c r="F48" s="19">
        <v>1</v>
      </c>
      <c r="G48" s="19">
        <v>1</v>
      </c>
      <c r="H48" s="56">
        <v>30</v>
      </c>
      <c r="I48" s="21">
        <v>41100</v>
      </c>
      <c r="J48" s="57">
        <v>0</v>
      </c>
      <c r="K48" s="20">
        <f t="shared" si="0"/>
        <v>13974</v>
      </c>
      <c r="L48" s="21">
        <v>1800</v>
      </c>
      <c r="M48" s="22">
        <f t="shared" si="1"/>
        <v>612</v>
      </c>
      <c r="N48" s="23">
        <v>0</v>
      </c>
      <c r="O48" s="24">
        <f t="shared" si="11"/>
        <v>7710</v>
      </c>
      <c r="P48" s="25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7">
        <v>0</v>
      </c>
      <c r="AA48" s="26">
        <v>0</v>
      </c>
      <c r="AB48" s="26">
        <v>0</v>
      </c>
      <c r="AC48" s="59">
        <f t="shared" si="2"/>
        <v>65196</v>
      </c>
      <c r="AD48" s="19">
        <v>1000</v>
      </c>
      <c r="AE48" s="19">
        <v>0</v>
      </c>
      <c r="AF48" s="19">
        <v>0</v>
      </c>
      <c r="AG48" s="19">
        <v>0</v>
      </c>
      <c r="AH48" s="24">
        <f t="shared" si="12"/>
        <v>5507</v>
      </c>
      <c r="AI48" s="29">
        <f t="shared" si="13"/>
        <v>7710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30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60</v>
      </c>
      <c r="BA48" s="31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32">
        <f t="shared" si="3"/>
        <v>14277</v>
      </c>
      <c r="BI48" s="32">
        <f t="shared" si="4"/>
        <v>50919</v>
      </c>
      <c r="BJ48" s="33"/>
    </row>
    <row r="49" spans="1:62" ht="19.5">
      <c r="A49" s="6">
        <v>47</v>
      </c>
      <c r="B49" s="19">
        <v>74123</v>
      </c>
      <c r="C49" s="19" t="s">
        <v>109</v>
      </c>
      <c r="D49" s="19" t="s">
        <v>88</v>
      </c>
      <c r="E49" s="19">
        <v>6</v>
      </c>
      <c r="F49" s="19">
        <v>1</v>
      </c>
      <c r="G49" s="19">
        <v>1</v>
      </c>
      <c r="H49" s="56">
        <v>30</v>
      </c>
      <c r="I49" s="21">
        <v>39900</v>
      </c>
      <c r="J49" s="57">
        <v>0</v>
      </c>
      <c r="K49" s="20">
        <f t="shared" si="0"/>
        <v>13566</v>
      </c>
      <c r="L49" s="21">
        <v>1800</v>
      </c>
      <c r="M49" s="22">
        <f t="shared" si="1"/>
        <v>612</v>
      </c>
      <c r="N49" s="23">
        <v>7182</v>
      </c>
      <c r="O49" s="24">
        <f t="shared" si="11"/>
        <v>7485</v>
      </c>
      <c r="P49" s="25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7">
        <v>0</v>
      </c>
      <c r="AA49" s="26">
        <v>0</v>
      </c>
      <c r="AB49" s="26">
        <v>0</v>
      </c>
      <c r="AC49" s="59">
        <f t="shared" si="2"/>
        <v>70545</v>
      </c>
      <c r="AD49" s="19">
        <v>1500</v>
      </c>
      <c r="AE49" s="19">
        <v>0</v>
      </c>
      <c r="AF49" s="19">
        <v>0</v>
      </c>
      <c r="AG49" s="19">
        <v>0</v>
      </c>
      <c r="AH49" s="24">
        <f t="shared" si="12"/>
        <v>5347</v>
      </c>
      <c r="AI49" s="29">
        <f t="shared" si="13"/>
        <v>7485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30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60</v>
      </c>
      <c r="BA49" s="31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32">
        <f t="shared" si="3"/>
        <v>14392</v>
      </c>
      <c r="BI49" s="32">
        <f t="shared" si="4"/>
        <v>56153</v>
      </c>
      <c r="BJ49" s="33"/>
    </row>
    <row r="50" spans="1:62" ht="19.5">
      <c r="A50" s="10">
        <v>48</v>
      </c>
      <c r="B50" s="19">
        <v>74674</v>
      </c>
      <c r="C50" s="67" t="s">
        <v>126</v>
      </c>
      <c r="D50" s="67" t="s">
        <v>88</v>
      </c>
      <c r="E50" s="67">
        <v>6</v>
      </c>
      <c r="F50" s="67">
        <v>1</v>
      </c>
      <c r="G50" s="67">
        <v>1</v>
      </c>
      <c r="H50" s="56">
        <v>30</v>
      </c>
      <c r="I50" s="21">
        <v>39900</v>
      </c>
      <c r="J50" s="68">
        <v>0</v>
      </c>
      <c r="K50" s="20">
        <f t="shared" si="0"/>
        <v>13566</v>
      </c>
      <c r="L50" s="21">
        <v>1800</v>
      </c>
      <c r="M50" s="22">
        <f t="shared" si="1"/>
        <v>612</v>
      </c>
      <c r="N50" s="58">
        <v>0</v>
      </c>
      <c r="O50" s="24">
        <f t="shared" si="11"/>
        <v>7485</v>
      </c>
      <c r="P50" s="69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1">
        <v>0</v>
      </c>
      <c r="AA50" s="70">
        <v>0</v>
      </c>
      <c r="AB50" s="70">
        <v>0</v>
      </c>
      <c r="AC50" s="59">
        <f t="shared" si="2"/>
        <v>63363</v>
      </c>
      <c r="AD50" s="67">
        <v>0</v>
      </c>
      <c r="AE50" s="67">
        <v>0</v>
      </c>
      <c r="AF50" s="67">
        <v>370</v>
      </c>
      <c r="AG50" s="67">
        <v>0</v>
      </c>
      <c r="AH50" s="24">
        <f t="shared" si="12"/>
        <v>5347</v>
      </c>
      <c r="AI50" s="29">
        <f t="shared" si="13"/>
        <v>7485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30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60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32">
        <f t="shared" si="3"/>
        <v>13262</v>
      </c>
      <c r="BI50" s="32">
        <f t="shared" si="4"/>
        <v>50101</v>
      </c>
      <c r="BJ50" s="33"/>
    </row>
    <row r="51" spans="1:62" ht="19.5">
      <c r="A51" s="6">
        <v>49</v>
      </c>
      <c r="B51" s="19">
        <v>18724</v>
      </c>
      <c r="C51" s="67" t="s">
        <v>112</v>
      </c>
      <c r="D51" s="67" t="s">
        <v>108</v>
      </c>
      <c r="E51" s="67">
        <v>7</v>
      </c>
      <c r="F51" s="67">
        <v>1</v>
      </c>
      <c r="G51" s="67">
        <v>1</v>
      </c>
      <c r="H51" s="56">
        <v>30</v>
      </c>
      <c r="I51" s="21">
        <v>68000</v>
      </c>
      <c r="J51" s="68">
        <v>0</v>
      </c>
      <c r="K51" s="20">
        <f t="shared" si="0"/>
        <v>23120</v>
      </c>
      <c r="L51" s="21">
        <v>1800</v>
      </c>
      <c r="M51" s="22">
        <f t="shared" si="1"/>
        <v>612</v>
      </c>
      <c r="N51" s="58">
        <v>12240</v>
      </c>
      <c r="O51" s="61">
        <v>0</v>
      </c>
      <c r="P51" s="69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1">
        <v>0</v>
      </c>
      <c r="AA51" s="70">
        <v>0</v>
      </c>
      <c r="AB51" s="70">
        <v>0</v>
      </c>
      <c r="AC51" s="59">
        <f t="shared" si="2"/>
        <v>105772</v>
      </c>
      <c r="AD51" s="67">
        <v>9000</v>
      </c>
      <c r="AE51" s="67">
        <v>0</v>
      </c>
      <c r="AF51" s="67">
        <v>0</v>
      </c>
      <c r="AG51" s="67">
        <v>0</v>
      </c>
      <c r="AH51" s="72">
        <v>0</v>
      </c>
      <c r="AI51" s="72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30">
        <v>0</v>
      </c>
      <c r="AP51" s="67">
        <v>0</v>
      </c>
      <c r="AQ51" s="67">
        <v>15000</v>
      </c>
      <c r="AR51" s="67">
        <v>0</v>
      </c>
      <c r="AS51" s="67">
        <v>0</v>
      </c>
      <c r="AT51" s="67">
        <v>0</v>
      </c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60</v>
      </c>
      <c r="BA51" s="73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32">
        <f t="shared" si="3"/>
        <v>24060</v>
      </c>
      <c r="BI51" s="32">
        <f t="shared" si="4"/>
        <v>81712</v>
      </c>
      <c r="BJ51" s="33"/>
    </row>
    <row r="52" spans="1:62" ht="19.5">
      <c r="A52" s="10">
        <v>50</v>
      </c>
      <c r="B52" s="19">
        <v>83827</v>
      </c>
      <c r="C52" s="19" t="s">
        <v>137</v>
      </c>
      <c r="D52" s="19" t="s">
        <v>136</v>
      </c>
      <c r="E52" s="19">
        <v>2</v>
      </c>
      <c r="F52" s="19">
        <v>1</v>
      </c>
      <c r="G52" s="19">
        <v>1</v>
      </c>
      <c r="H52" s="56">
        <v>30</v>
      </c>
      <c r="I52" s="21">
        <v>21100</v>
      </c>
      <c r="J52" s="57">
        <v>0</v>
      </c>
      <c r="K52" s="20">
        <f t="shared" si="0"/>
        <v>7174</v>
      </c>
      <c r="L52" s="21">
        <v>900</v>
      </c>
      <c r="M52" s="22">
        <f t="shared" si="1"/>
        <v>306</v>
      </c>
      <c r="N52" s="23">
        <v>0</v>
      </c>
      <c r="O52" s="24">
        <f t="shared" si="11"/>
        <v>3958</v>
      </c>
      <c r="P52" s="25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7">
        <v>0</v>
      </c>
      <c r="AA52" s="26">
        <v>0</v>
      </c>
      <c r="AB52" s="26">
        <v>0</v>
      </c>
      <c r="AC52" s="59">
        <f t="shared" si="2"/>
        <v>33438</v>
      </c>
      <c r="AD52" s="19">
        <v>0</v>
      </c>
      <c r="AE52" s="19">
        <v>0</v>
      </c>
      <c r="AF52" s="19">
        <v>180</v>
      </c>
      <c r="AG52" s="19">
        <v>0</v>
      </c>
      <c r="AH52" s="24">
        <f>ROUND(SUM(I52+K52)*0.1,0)</f>
        <v>2827</v>
      </c>
      <c r="AI52" s="29">
        <f>O52</f>
        <v>3958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30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30</v>
      </c>
      <c r="BA52" s="31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32">
        <f t="shared" si="3"/>
        <v>6995</v>
      </c>
      <c r="BI52" s="32">
        <f t="shared" si="4"/>
        <v>26443</v>
      </c>
      <c r="BJ52" s="33"/>
    </row>
    <row r="53" spans="1:62" ht="19.5">
      <c r="A53" s="6">
        <v>51</v>
      </c>
      <c r="B53" s="19">
        <v>18783</v>
      </c>
      <c r="C53" s="19" t="s">
        <v>99</v>
      </c>
      <c r="D53" s="19" t="s">
        <v>97</v>
      </c>
      <c r="E53" s="19">
        <v>4</v>
      </c>
      <c r="F53" s="19">
        <v>1</v>
      </c>
      <c r="G53" s="19">
        <v>1</v>
      </c>
      <c r="H53" s="56">
        <v>30</v>
      </c>
      <c r="I53" s="21">
        <v>39800</v>
      </c>
      <c r="J53" s="57">
        <v>0</v>
      </c>
      <c r="K53" s="20">
        <f t="shared" si="0"/>
        <v>13532</v>
      </c>
      <c r="L53" s="21">
        <v>1800</v>
      </c>
      <c r="M53" s="22">
        <f t="shared" si="1"/>
        <v>612</v>
      </c>
      <c r="N53" s="23">
        <v>7164</v>
      </c>
      <c r="O53" s="58">
        <v>0</v>
      </c>
      <c r="P53" s="25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7">
        <v>0</v>
      </c>
      <c r="AA53" s="26">
        <v>0</v>
      </c>
      <c r="AB53" s="26">
        <v>0</v>
      </c>
      <c r="AC53" s="59">
        <f t="shared" si="2"/>
        <v>62908</v>
      </c>
      <c r="AD53" s="19">
        <v>0</v>
      </c>
      <c r="AE53" s="19">
        <v>0</v>
      </c>
      <c r="AF53" s="19">
        <v>0</v>
      </c>
      <c r="AG53" s="19">
        <v>0</v>
      </c>
      <c r="AH53" s="60">
        <v>0</v>
      </c>
      <c r="AI53" s="60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30">
        <v>0</v>
      </c>
      <c r="AP53" s="19">
        <v>0</v>
      </c>
      <c r="AQ53" s="19">
        <v>35000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30</v>
      </c>
      <c r="BA53" s="31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5000</v>
      </c>
      <c r="BH53" s="32">
        <f t="shared" si="3"/>
        <v>40030</v>
      </c>
      <c r="BI53" s="32">
        <f t="shared" si="4"/>
        <v>22878</v>
      </c>
      <c r="BJ53" s="33"/>
    </row>
    <row r="54" spans="1:62" ht="19.5">
      <c r="A54" s="10">
        <v>52</v>
      </c>
      <c r="B54" s="19">
        <v>18355</v>
      </c>
      <c r="C54" s="19" t="s">
        <v>100</v>
      </c>
      <c r="D54" s="19" t="s">
        <v>97</v>
      </c>
      <c r="E54" s="19">
        <v>4</v>
      </c>
      <c r="F54" s="19">
        <v>1</v>
      </c>
      <c r="G54" s="19">
        <v>1</v>
      </c>
      <c r="H54" s="56">
        <v>30</v>
      </c>
      <c r="I54" s="21">
        <v>39800</v>
      </c>
      <c r="J54" s="57">
        <v>0</v>
      </c>
      <c r="K54" s="20">
        <f t="shared" si="0"/>
        <v>13532</v>
      </c>
      <c r="L54" s="21">
        <v>1800</v>
      </c>
      <c r="M54" s="22">
        <f t="shared" si="1"/>
        <v>612</v>
      </c>
      <c r="N54" s="23">
        <v>0</v>
      </c>
      <c r="O54" s="58">
        <v>0</v>
      </c>
      <c r="P54" s="25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7">
        <v>0</v>
      </c>
      <c r="AA54" s="26">
        <v>0</v>
      </c>
      <c r="AB54" s="26">
        <v>0</v>
      </c>
      <c r="AC54" s="59">
        <f t="shared" si="2"/>
        <v>55744</v>
      </c>
      <c r="AD54" s="19">
        <v>0</v>
      </c>
      <c r="AE54" s="19">
        <v>0</v>
      </c>
      <c r="AF54" s="19">
        <v>370</v>
      </c>
      <c r="AG54" s="19">
        <v>0</v>
      </c>
      <c r="AH54" s="60">
        <v>0</v>
      </c>
      <c r="AI54" s="60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30">
        <v>0</v>
      </c>
      <c r="AP54" s="19">
        <v>0</v>
      </c>
      <c r="AQ54" s="19">
        <v>10000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30</v>
      </c>
      <c r="BA54" s="31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5000</v>
      </c>
      <c r="BH54" s="32">
        <f t="shared" si="3"/>
        <v>15400</v>
      </c>
      <c r="BI54" s="32">
        <f t="shared" si="4"/>
        <v>40344</v>
      </c>
      <c r="BJ54" s="33"/>
    </row>
    <row r="55" spans="1:62" ht="19.5">
      <c r="A55" s="6">
        <v>53</v>
      </c>
      <c r="B55" s="19">
        <v>18359</v>
      </c>
      <c r="C55" s="19" t="s">
        <v>93</v>
      </c>
      <c r="D55" s="19" t="s">
        <v>97</v>
      </c>
      <c r="E55" s="19">
        <v>4</v>
      </c>
      <c r="F55" s="19">
        <v>1</v>
      </c>
      <c r="G55" s="19">
        <v>1</v>
      </c>
      <c r="H55" s="56">
        <v>30</v>
      </c>
      <c r="I55" s="21">
        <v>39800</v>
      </c>
      <c r="J55" s="57">
        <v>0</v>
      </c>
      <c r="K55" s="20">
        <f t="shared" si="0"/>
        <v>13532</v>
      </c>
      <c r="L55" s="21">
        <v>3600</v>
      </c>
      <c r="M55" s="22">
        <f t="shared" si="1"/>
        <v>1224</v>
      </c>
      <c r="N55" s="23">
        <v>7164</v>
      </c>
      <c r="O55" s="58">
        <v>0</v>
      </c>
      <c r="P55" s="25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7">
        <v>0</v>
      </c>
      <c r="AA55" s="26">
        <v>0</v>
      </c>
      <c r="AB55" s="26">
        <v>0</v>
      </c>
      <c r="AC55" s="59">
        <f t="shared" si="2"/>
        <v>65320</v>
      </c>
      <c r="AD55" s="19">
        <v>0</v>
      </c>
      <c r="AE55" s="19">
        <v>0</v>
      </c>
      <c r="AF55" s="19">
        <v>0</v>
      </c>
      <c r="AG55" s="19">
        <v>0</v>
      </c>
      <c r="AH55" s="60">
        <v>0</v>
      </c>
      <c r="AI55" s="60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30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30</v>
      </c>
      <c r="BA55" s="31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5000</v>
      </c>
      <c r="BH55" s="32">
        <f t="shared" si="3"/>
        <v>5030</v>
      </c>
      <c r="BI55" s="32">
        <f t="shared" si="4"/>
        <v>60290</v>
      </c>
      <c r="BJ55" s="63"/>
    </row>
    <row r="56" spans="1:62" ht="19.5">
      <c r="A56" s="10">
        <v>54</v>
      </c>
      <c r="B56" s="19">
        <v>18729</v>
      </c>
      <c r="C56" s="19" t="s">
        <v>98</v>
      </c>
      <c r="D56" s="19" t="s">
        <v>97</v>
      </c>
      <c r="E56" s="19">
        <v>3</v>
      </c>
      <c r="F56" s="19">
        <v>1</v>
      </c>
      <c r="G56" s="19">
        <v>1</v>
      </c>
      <c r="H56" s="56">
        <v>30</v>
      </c>
      <c r="I56" s="21">
        <v>37200</v>
      </c>
      <c r="J56" s="57">
        <v>0</v>
      </c>
      <c r="K56" s="20">
        <f t="shared" si="0"/>
        <v>12648</v>
      </c>
      <c r="L56" s="21">
        <v>1800</v>
      </c>
      <c r="M56" s="22">
        <f t="shared" si="1"/>
        <v>612</v>
      </c>
      <c r="N56" s="23">
        <v>6696</v>
      </c>
      <c r="O56" s="58">
        <v>0</v>
      </c>
      <c r="P56" s="25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7">
        <v>0</v>
      </c>
      <c r="AA56" s="26">
        <v>0</v>
      </c>
      <c r="AB56" s="26">
        <v>0</v>
      </c>
      <c r="AC56" s="59">
        <f t="shared" si="2"/>
        <v>58956</v>
      </c>
      <c r="AD56" s="19">
        <v>0</v>
      </c>
      <c r="AE56" s="19">
        <v>0</v>
      </c>
      <c r="AF56" s="19">
        <v>0</v>
      </c>
      <c r="AG56" s="19">
        <v>0</v>
      </c>
      <c r="AH56" s="60">
        <v>0</v>
      </c>
      <c r="AI56" s="60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30">
        <v>0</v>
      </c>
      <c r="AP56" s="19">
        <v>0</v>
      </c>
      <c r="AQ56" s="19">
        <v>34000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30</v>
      </c>
      <c r="BA56" s="31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5000</v>
      </c>
      <c r="BH56" s="32">
        <f t="shared" si="3"/>
        <v>39030</v>
      </c>
      <c r="BI56" s="32">
        <f t="shared" si="4"/>
        <v>19926</v>
      </c>
      <c r="BJ56" s="33"/>
    </row>
    <row r="57" spans="1:62" ht="19.5">
      <c r="A57" s="6"/>
      <c r="B57" s="19"/>
      <c r="C57" s="19"/>
      <c r="D57" s="19"/>
      <c r="E57" s="19"/>
      <c r="F57" s="19"/>
      <c r="G57" s="19"/>
      <c r="H57" s="19"/>
      <c r="I57" s="19">
        <f>SUM(I3:I56)</f>
        <v>3216002</v>
      </c>
      <c r="J57" s="19">
        <f>SUM(J4:J56)</f>
        <v>0</v>
      </c>
      <c r="K57" s="19">
        <f>SUM(K3:K56)</f>
        <v>1093440</v>
      </c>
      <c r="L57" s="19">
        <f>SUM(L3:L56)</f>
        <v>116100</v>
      </c>
      <c r="M57" s="19">
        <f>SUM(M3:M56)</f>
        <v>39474</v>
      </c>
      <c r="N57" s="19">
        <f>SUM(N3:N56)</f>
        <v>425610</v>
      </c>
      <c r="O57" s="19">
        <f>SUM(O3:O56)</f>
        <v>370630</v>
      </c>
      <c r="P57" s="19">
        <f aca="true" t="shared" si="14" ref="P57:AB57">SUM(P4:P56)</f>
        <v>0</v>
      </c>
      <c r="Q57" s="19">
        <f t="shared" si="14"/>
        <v>0</v>
      </c>
      <c r="R57" s="19">
        <f t="shared" si="14"/>
        <v>0</v>
      </c>
      <c r="S57" s="19">
        <f t="shared" si="14"/>
        <v>0</v>
      </c>
      <c r="T57" s="19">
        <f t="shared" si="14"/>
        <v>0</v>
      </c>
      <c r="U57" s="19">
        <f t="shared" si="14"/>
        <v>0</v>
      </c>
      <c r="V57" s="19">
        <f t="shared" si="14"/>
        <v>0</v>
      </c>
      <c r="W57" s="19">
        <f t="shared" si="14"/>
        <v>0</v>
      </c>
      <c r="X57" s="19">
        <f t="shared" si="14"/>
        <v>0</v>
      </c>
      <c r="Y57" s="19">
        <f t="shared" si="14"/>
        <v>0</v>
      </c>
      <c r="Z57" s="19">
        <f t="shared" si="14"/>
        <v>0</v>
      </c>
      <c r="AA57" s="19">
        <f t="shared" si="14"/>
        <v>2100</v>
      </c>
      <c r="AB57" s="19">
        <f t="shared" si="14"/>
        <v>0</v>
      </c>
      <c r="AC57" s="19">
        <f>SUM(AC3:AC56)</f>
        <v>5263356</v>
      </c>
      <c r="AD57" s="19">
        <f>SUM(AD3:AD56)</f>
        <v>376000</v>
      </c>
      <c r="AE57" s="19">
        <f>SUM(AE4:AE56)</f>
        <v>0</v>
      </c>
      <c r="AF57" s="19">
        <f>SUM(AF3:AF56)</f>
        <v>4630</v>
      </c>
      <c r="AG57" s="19">
        <f>SUM(AG4:AG56)</f>
        <v>0</v>
      </c>
      <c r="AH57" s="19">
        <f>SUM(AH3:AH56)</f>
        <v>264747</v>
      </c>
      <c r="AI57" s="19">
        <f>SUM(AI3:AI56)</f>
        <v>370630</v>
      </c>
      <c r="AJ57" s="19">
        <f aca="true" t="shared" si="15" ref="AJ57:AP57">SUM(AJ4:AJ56)</f>
        <v>0</v>
      </c>
      <c r="AK57" s="19">
        <f t="shared" si="15"/>
        <v>0</v>
      </c>
      <c r="AL57" s="19">
        <f t="shared" si="15"/>
        <v>0</v>
      </c>
      <c r="AM57" s="19">
        <f t="shared" si="15"/>
        <v>0</v>
      </c>
      <c r="AN57" s="19">
        <f t="shared" si="15"/>
        <v>0</v>
      </c>
      <c r="AO57" s="19">
        <f t="shared" si="15"/>
        <v>0</v>
      </c>
      <c r="AP57" s="19">
        <f t="shared" si="15"/>
        <v>0</v>
      </c>
      <c r="AQ57" s="19">
        <f>SUM(AQ3:AQ56)</f>
        <v>421000</v>
      </c>
      <c r="AR57" s="67">
        <f aca="true" t="shared" si="16" ref="AR57:AY57">SUM(AR4:AR56)</f>
        <v>0</v>
      </c>
      <c r="AS57" s="67">
        <f t="shared" si="16"/>
        <v>0</v>
      </c>
      <c r="AT57" s="67">
        <f t="shared" si="16"/>
        <v>0</v>
      </c>
      <c r="AU57" s="67">
        <f t="shared" si="16"/>
        <v>0</v>
      </c>
      <c r="AV57" s="67">
        <f t="shared" si="16"/>
        <v>0</v>
      </c>
      <c r="AW57" s="67">
        <f t="shared" si="16"/>
        <v>0</v>
      </c>
      <c r="AX57" s="67">
        <f t="shared" si="16"/>
        <v>0</v>
      </c>
      <c r="AY57" s="67">
        <f t="shared" si="16"/>
        <v>0</v>
      </c>
      <c r="AZ57" s="19">
        <f>SUM(AZ3:AZ56)</f>
        <v>3150</v>
      </c>
      <c r="BA57" s="31">
        <f aca="true" t="shared" si="17" ref="BA57:BF57">SUM(BA4:BA56)</f>
        <v>0</v>
      </c>
      <c r="BB57" s="19">
        <f t="shared" si="17"/>
        <v>0</v>
      </c>
      <c r="BC57" s="67">
        <f t="shared" si="17"/>
        <v>0</v>
      </c>
      <c r="BD57" s="19">
        <f t="shared" si="17"/>
        <v>0</v>
      </c>
      <c r="BE57" s="19">
        <f t="shared" si="17"/>
        <v>0</v>
      </c>
      <c r="BF57" s="19">
        <f t="shared" si="17"/>
        <v>0</v>
      </c>
      <c r="BG57" s="19">
        <f>SUM(BG3:BG56)</f>
        <v>20000</v>
      </c>
      <c r="BH57" s="19">
        <f>SUM(BH3:BH56)</f>
        <v>1460157</v>
      </c>
      <c r="BI57" s="19">
        <f>SUM(BI3:BI56)</f>
        <v>3803199</v>
      </c>
      <c r="BJ57" s="19"/>
    </row>
    <row r="58" ht="18.75">
      <c r="BJ58" s="7"/>
    </row>
    <row r="59" ht="17.25">
      <c r="BJ59" s="4"/>
    </row>
    <row r="60" ht="17.25">
      <c r="BJ60" s="4"/>
    </row>
  </sheetData>
  <sheetProtection/>
  <mergeCells count="1">
    <mergeCell ref="A1:R1"/>
  </mergeCells>
  <printOptions/>
  <pageMargins left="0.5905511811023623" right="0.1968503937007874" top="0.1968503937007874" bottom="0.1968503937007874" header="0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2022-09-21T08:21:26Z</cp:lastPrinted>
  <dcterms:created xsi:type="dcterms:W3CDTF">2018-02-15T11:23:43Z</dcterms:created>
  <dcterms:modified xsi:type="dcterms:W3CDTF">2022-09-21T08:22:53Z</dcterms:modified>
  <cp:category/>
  <cp:version/>
  <cp:contentType/>
  <cp:contentStatus/>
</cp:coreProperties>
</file>